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<sst xmlns="http://schemas.openxmlformats.org/spreadsheetml/2006/main" count="42" uniqueCount="32">
  <si>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Employee</t>
  </si>
  <si>
    <t>Number of Dependents</t>
  </si>
  <si>
    <t>Tier Factor</t>
  </si>
  <si>
    <t>Age Factor</t>
  </si>
  <si>
    <t>Health Status Factor</t>
  </si>
  <si>
    <t>Geographic Loaction Code</t>
  </si>
  <si>
    <t>Geographic Location Factor</t>
  </si>
  <si>
    <t>Required Multiple of Base Rate</t>
  </si>
  <si>
    <t>D</t>
  </si>
  <si>
    <t>C</t>
  </si>
  <si>
    <t>Industry Factor</t>
  </si>
  <si>
    <t>Group Size Factor</t>
  </si>
  <si>
    <t>Step Up Factor</t>
  </si>
  <si>
    <t>Subtotal</t>
  </si>
  <si>
    <t>Base Rate = $250</t>
  </si>
  <si>
    <t>Total</t>
  </si>
  <si>
    <t>Factors for Allocating List Bills</t>
  </si>
  <si>
    <t>List Bill Rate</t>
  </si>
  <si>
    <t>Revenue PMPM for Supplemental Report</t>
  </si>
  <si>
    <t>Record Type</t>
  </si>
  <si>
    <t>Company Code</t>
  </si>
  <si>
    <t>Coverage Category Code</t>
  </si>
  <si>
    <t>Market Category Code</t>
  </si>
  <si>
    <t>Certificateholder Geographic Location</t>
  </si>
  <si>
    <t>Policy Count</t>
  </si>
  <si>
    <t>Covered Lives Count</t>
  </si>
  <si>
    <t>Premium</t>
  </si>
  <si>
    <t>Claims</t>
  </si>
  <si>
    <t>Policyholder Geographic Location Code</t>
  </si>
  <si>
    <t>HMO</t>
  </si>
  <si>
    <t>GS2</t>
  </si>
  <si>
    <t>Certificate-holder Count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</si>
</sst>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2" customWidth="1"/>
    <col min="2" max="2" width="12.7109375" style="2" customWidth="1"/>
    <col min="3" max="3" width="11.28125" style="2" customWidth="1"/>
    <col min="4" max="4" width="10.28125" style="2" customWidth="1"/>
    <col min="5" max="5" width="14.140625" style="2" customWidth="1"/>
    <col min="6" max="6" width="16.7109375" style="2" customWidth="1"/>
    <col min="7" max="7" width="17.7109375" style="2" customWidth="1"/>
    <col min="8" max="8" width="12.28125" style="2" customWidth="1"/>
    <col min="9" max="9" width="17.00390625" style="2" customWidth="1"/>
    <col min="10" max="10" width="12.7109375" style="2" customWidth="1"/>
    <col min="11" max="11" width="13.8515625" style="2" customWidth="1"/>
    <col min="12" max="12" width="14.421875" style="2" customWidth="1"/>
    <col min="13" max="16384" width="8.8515625" style="2" customWidth="1"/>
  </cols>
  <sheetData>
    <row r="1" spans="1:12" s="1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14</v>
      </c>
      <c r="J1" s="1" t="s">
        <v>16</v>
      </c>
      <c r="K1" s="1" t="s">
        <v>17</v>
      </c>
      <c r="L1" s="1" t="s">
        <v>18</v>
      </c>
    </row>
    <row r="2" spans="1:12" ht="15">
      <c r="A2" s="3">
        <v>1</v>
      </c>
      <c r="B2" s="3">
        <v>1</v>
      </c>
      <c r="C2" s="4">
        <v>2</v>
      </c>
      <c r="D2" s="4">
        <v>0.8</v>
      </c>
      <c r="E2" s="4">
        <v>0.8</v>
      </c>
      <c r="F2" s="3" t="s">
        <v>8</v>
      </c>
      <c r="G2" s="4">
        <v>1</v>
      </c>
      <c r="H2" s="4">
        <f>G2*E2*D2*C2</f>
        <v>1.2800000000000002</v>
      </c>
      <c r="I2" s="4">
        <f>250*H2</f>
        <v>320.00000000000006</v>
      </c>
      <c r="J2" s="4">
        <f>C2*D2</f>
        <v>1.6</v>
      </c>
      <c r="K2" s="4">
        <f>J2/$J$10*$I$10</f>
        <v>729.923037100949</v>
      </c>
      <c r="L2" s="4">
        <f>I2/$I$6*$I$10</f>
        <v>509.30526315789473</v>
      </c>
    </row>
    <row r="3" spans="1:12" ht="15">
      <c r="A3" s="3">
        <v>2</v>
      </c>
      <c r="B3" s="3">
        <v>0</v>
      </c>
      <c r="C3" s="4">
        <v>1</v>
      </c>
      <c r="D3" s="4">
        <v>0.75</v>
      </c>
      <c r="E3" s="4">
        <v>0.75</v>
      </c>
      <c r="F3" s="3" t="s">
        <v>8</v>
      </c>
      <c r="G3" s="4">
        <v>1</v>
      </c>
      <c r="H3" s="4">
        <f>G3*E3*D3*C3</f>
        <v>0.5625</v>
      </c>
      <c r="I3" s="4">
        <f>250*H3</f>
        <v>140.625</v>
      </c>
      <c r="J3" s="4">
        <f>C3*D3</f>
        <v>0.75</v>
      </c>
      <c r="K3" s="4">
        <f>J3/$J$10*$I$10</f>
        <v>342.1514236410698</v>
      </c>
      <c r="L3" s="4">
        <f>I3/$I$6*$I$10</f>
        <v>223.8157894736842</v>
      </c>
    </row>
    <row r="4" spans="1:12" ht="15">
      <c r="A4" s="3">
        <v>3</v>
      </c>
      <c r="B4" s="3">
        <v>3</v>
      </c>
      <c r="C4" s="4">
        <v>3.25</v>
      </c>
      <c r="D4" s="4">
        <v>2</v>
      </c>
      <c r="E4" s="4">
        <v>1</v>
      </c>
      <c r="F4" s="3" t="s">
        <v>9</v>
      </c>
      <c r="G4" s="4">
        <v>1.2</v>
      </c>
      <c r="H4" s="4">
        <f>G4*E4*D4*C4</f>
        <v>7.8</v>
      </c>
      <c r="I4" s="4">
        <f>250*H4</f>
        <v>1950</v>
      </c>
      <c r="J4" s="4">
        <f>C4*D4</f>
        <v>6.5</v>
      </c>
      <c r="K4" s="4">
        <f>J4/$J$10*$I$10</f>
        <v>2965.3123382226054</v>
      </c>
      <c r="L4" s="4">
        <f>I4/$I$6*$I$10</f>
        <v>3103.578947368421</v>
      </c>
    </row>
    <row r="5" spans="1:12" ht="15">
      <c r="A5" s="3">
        <v>4</v>
      </c>
      <c r="B5" s="3">
        <v>4</v>
      </c>
      <c r="C5" s="4">
        <v>3.25</v>
      </c>
      <c r="D5" s="4">
        <v>1.5</v>
      </c>
      <c r="E5" s="4">
        <v>1.25</v>
      </c>
      <c r="F5" s="3" t="s">
        <v>8</v>
      </c>
      <c r="G5" s="4">
        <v>1</v>
      </c>
      <c r="H5" s="4">
        <f>G5*E5*D5*C5</f>
        <v>6.09375</v>
      </c>
      <c r="I5" s="4">
        <f>250*H5</f>
        <v>1523.4375</v>
      </c>
      <c r="J5" s="4">
        <f>C5*D5</f>
        <v>4.875</v>
      </c>
      <c r="K5" s="4">
        <f>J5/$J$10*$I$10</f>
        <v>2223.984253666954</v>
      </c>
      <c r="L5" s="4">
        <f>I5/$I$6*$I$10</f>
        <v>2424.6710526315787</v>
      </c>
    </row>
    <row r="6" spans="1:12" ht="15">
      <c r="A6" s="3" t="s">
        <v>13</v>
      </c>
      <c r="B6" s="3"/>
      <c r="C6" s="4"/>
      <c r="D6" s="4"/>
      <c r="E6" s="4"/>
      <c r="F6" s="3"/>
      <c r="G6" s="4"/>
      <c r="H6" s="4"/>
      <c r="I6" s="4">
        <f>SUM(I2:I5)</f>
        <v>3934.0625</v>
      </c>
      <c r="J6" s="3"/>
      <c r="K6" s="3"/>
      <c r="L6" s="3"/>
    </row>
    <row r="7" spans="1:12" ht="15">
      <c r="A7" s="6" t="s">
        <v>10</v>
      </c>
      <c r="B7" s="3"/>
      <c r="C7" s="3"/>
      <c r="D7" s="3"/>
      <c r="E7" s="3"/>
      <c r="F7" s="3"/>
      <c r="G7" s="3"/>
      <c r="H7" s="3">
        <v>1.05</v>
      </c>
      <c r="I7" s="3"/>
      <c r="J7" s="3"/>
      <c r="K7" s="3"/>
      <c r="L7" s="3"/>
    </row>
    <row r="8" spans="1:12" ht="15">
      <c r="A8" s="6" t="s">
        <v>11</v>
      </c>
      <c r="B8" s="3"/>
      <c r="C8" s="3"/>
      <c r="D8" s="3"/>
      <c r="E8" s="3"/>
      <c r="F8" s="3"/>
      <c r="G8" s="3"/>
      <c r="H8" s="4">
        <v>1.2</v>
      </c>
      <c r="I8" s="3"/>
      <c r="J8" s="3"/>
      <c r="K8" s="3"/>
      <c r="L8" s="3"/>
    </row>
    <row r="9" spans="1:12" ht="15">
      <c r="A9" s="6" t="s">
        <v>12</v>
      </c>
      <c r="B9" s="3"/>
      <c r="C9" s="3"/>
      <c r="D9" s="3"/>
      <c r="E9" s="3"/>
      <c r="F9" s="3"/>
      <c r="G9" s="3"/>
      <c r="H9" s="4">
        <f>(4+SUM(B2:B5))/SUM(C2:C5)</f>
        <v>1.263157894736842</v>
      </c>
      <c r="I9" s="3"/>
      <c r="J9" s="3"/>
      <c r="K9" s="3"/>
      <c r="L9" s="3"/>
    </row>
    <row r="10" spans="1:12" ht="15">
      <c r="A10" s="3" t="s">
        <v>15</v>
      </c>
      <c r="B10" s="3"/>
      <c r="C10" s="3"/>
      <c r="D10" s="3"/>
      <c r="E10" s="3"/>
      <c r="F10" s="3"/>
      <c r="G10" s="3"/>
      <c r="H10" s="3"/>
      <c r="I10" s="4">
        <f>I6*H7*H8*H9</f>
        <v>6261.371052631578</v>
      </c>
      <c r="J10" s="4">
        <f>SUM(J2:J5)</f>
        <v>13.725</v>
      </c>
      <c r="K10" s="4">
        <f>SUM(K2:K5)</f>
        <v>6261.371052631578</v>
      </c>
      <c r="L10" s="4">
        <f>SUM(L2:L5)</f>
        <v>6261.371052631579</v>
      </c>
    </row>
    <row r="12" spans="1:11" s="1" customFormat="1" ht="60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28</v>
      </c>
      <c r="F12" s="1" t="s">
        <v>23</v>
      </c>
      <c r="G12" s="1" t="s">
        <v>24</v>
      </c>
      <c r="H12" s="1" t="s">
        <v>31</v>
      </c>
      <c r="I12" s="1" t="s">
        <v>25</v>
      </c>
      <c r="J12" s="1" t="s">
        <v>26</v>
      </c>
      <c r="K12" s="1" t="s">
        <v>27</v>
      </c>
    </row>
    <row r="13" spans="1:11" ht="15">
      <c r="A13" s="3" t="s">
        <v>8</v>
      </c>
      <c r="B13" s="3">
        <v>12345</v>
      </c>
      <c r="C13" s="3" t="s">
        <v>29</v>
      </c>
      <c r="D13" s="3" t="s">
        <v>30</v>
      </c>
      <c r="E13" s="3" t="s">
        <v>8</v>
      </c>
      <c r="F13" s="3" t="s">
        <v>8</v>
      </c>
      <c r="G13" s="3">
        <v>1</v>
      </c>
      <c r="H13" s="3">
        <v>3</v>
      </c>
      <c r="I13" s="3">
        <v>8</v>
      </c>
      <c r="J13" s="5">
        <f>12*(L2+L3+L5)</f>
        <v>37893.505263157895</v>
      </c>
      <c r="K13" s="3">
        <v>26235</v>
      </c>
    </row>
    <row r="14" spans="1:11" ht="15">
      <c r="A14" s="3" t="s">
        <v>8</v>
      </c>
      <c r="B14" s="3">
        <v>12345</v>
      </c>
      <c r="C14" s="3" t="s">
        <v>29</v>
      </c>
      <c r="D14" s="3" t="s">
        <v>30</v>
      </c>
      <c r="E14" s="3" t="s">
        <v>8</v>
      </c>
      <c r="F14" s="3" t="s">
        <v>9</v>
      </c>
      <c r="G14" s="3">
        <v>0</v>
      </c>
      <c r="H14" s="3">
        <v>1</v>
      </c>
      <c r="I14" s="3">
        <v>4</v>
      </c>
      <c r="J14" s="5">
        <f>K4*12</f>
        <v>35583.74805867126</v>
      </c>
      <c r="K14" s="3">
        <v>12765</v>
      </c>
    </row>
  </sheetData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Header>&amp;CSupplemental Reporting Premium Tabulation Example</oddHeader>
    <oddFooter>&amp;LNH Insurance Department&amp;RFebruary 20, 2004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Sky</dc:creator>
  <cp:keywords/>
  <dc:description/>
  <cp:lastModifiedBy>DHHS User</cp:lastModifiedBy>
  <cp:lastPrinted>2004-02-20T20:21:17Z</cp:lastPrinted>
  <dcterms:created xsi:type="dcterms:W3CDTF">2003-11-03T16:13:17Z</dcterms:created>
  <dcterms:modified xsi:type="dcterms:W3CDTF">2007-11-09T16:44:23Z</dcterms:modified>
  <cp:category/>
  <cp:version/>
  <cp:contentType/>
  <cp:contentStatus/>
</cp:coreProperties>
</file>