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076" lockStructure="1"/>
  <bookViews>
    <workbookView xWindow="300" yWindow="300" windowWidth="16230" windowHeight="12315" tabRatio="766"/>
  </bookViews>
  <sheets>
    <sheet name="Filing Instr" sheetId="16" r:id="rId1"/>
    <sheet name="PAGE#1" sheetId="2" r:id="rId2"/>
    <sheet name="PAGE#2" sheetId="4" r:id="rId3"/>
    <sheet name="PAGE#3" sheetId="3" r:id="rId4"/>
    <sheet name="NH DETAIL of PREMIUM" sheetId="10" r:id="rId5"/>
    <sheet name="Variable" sheetId="17" r:id="rId6"/>
    <sheet name="NHSUM" sheetId="9" r:id="rId7"/>
  </sheets>
  <definedNames>
    <definedName name="_xlnm.Print_Area" localSheetId="0">'Filing Instr'!$A$1:$C$45</definedName>
    <definedName name="_xlnm.Print_Area" localSheetId="4">'NH DETAIL of PREMIUM'!$A$1:$E$54</definedName>
    <definedName name="_xlnm.Print_Area" localSheetId="6">NHSUM!$A$1:$D$65</definedName>
    <definedName name="_xlnm.Print_Area" localSheetId="1">'PAGE#1'!$A$1:$E$63</definedName>
    <definedName name="_xlnm.Print_Area" localSheetId="2">'PAGE#2'!$A$1:$D$62</definedName>
    <definedName name="_xlnm.Print_Area" localSheetId="3">'PAGE#3'!$A$1:$E$69</definedName>
  </definedNames>
  <calcPr calcId="145621"/>
</workbook>
</file>

<file path=xl/calcChain.xml><?xml version="1.0" encoding="utf-8"?>
<calcChain xmlns="http://schemas.openxmlformats.org/spreadsheetml/2006/main">
  <c r="E18" i="10" l="1"/>
  <c r="B17" i="3"/>
  <c r="D11" i="9"/>
  <c r="D18" i="10"/>
  <c r="B16" i="3"/>
  <c r="C18" i="10"/>
  <c r="B18" i="10"/>
  <c r="B15" i="3"/>
  <c r="D5" i="9"/>
  <c r="D20" i="4"/>
  <c r="B37" i="10"/>
  <c r="B20" i="10"/>
  <c r="B23" i="3"/>
  <c r="D17" i="9"/>
  <c r="B24" i="3"/>
  <c r="D18" i="9"/>
  <c r="B29" i="3"/>
  <c r="D21" i="9"/>
  <c r="B30" i="3"/>
  <c r="D22" i="9"/>
  <c r="B46" i="10"/>
  <c r="B27" i="10"/>
  <c r="D37" i="10"/>
  <c r="D20" i="10"/>
  <c r="B20" i="3"/>
  <c r="E20" i="3"/>
  <c r="E37" i="10"/>
  <c r="E20" i="10"/>
  <c r="B21" i="3"/>
  <c r="E21" i="3"/>
  <c r="B25" i="3"/>
  <c r="D19" i="9"/>
  <c r="B35" i="3"/>
  <c r="E35" i="3"/>
  <c r="B36" i="3"/>
  <c r="D26" i="9"/>
  <c r="B37" i="3"/>
  <c r="B38" i="3"/>
  <c r="E38" i="3"/>
  <c r="D46" i="10"/>
  <c r="D27" i="10"/>
  <c r="E46" i="10"/>
  <c r="E27" i="10"/>
  <c r="E18" i="3"/>
  <c r="E22" i="3"/>
  <c r="D35" i="4"/>
  <c r="D36" i="4"/>
  <c r="D37" i="4"/>
  <c r="D38" i="4"/>
  <c r="D39" i="4"/>
  <c r="D41" i="4"/>
  <c r="D42" i="4"/>
  <c r="D44" i="4"/>
  <c r="D45" i="4"/>
  <c r="D47" i="4"/>
  <c r="D48" i="4"/>
  <c r="D49" i="4"/>
  <c r="D50" i="4"/>
  <c r="D51" i="4"/>
  <c r="D52" i="4"/>
  <c r="D53" i="4"/>
  <c r="D54" i="4"/>
  <c r="D55" i="4"/>
  <c r="D56" i="4"/>
  <c r="D57" i="4"/>
  <c r="D21" i="4"/>
  <c r="D16" i="4"/>
  <c r="D17" i="4"/>
  <c r="D18" i="4"/>
  <c r="D22" i="4"/>
  <c r="D23" i="4"/>
  <c r="D24" i="4"/>
  <c r="D28" i="9"/>
  <c r="D43" i="9"/>
  <c r="G50" i="10"/>
  <c r="G10" i="10"/>
  <c r="G52" i="10"/>
  <c r="G19" i="10"/>
  <c r="G23" i="10"/>
  <c r="G26" i="10"/>
  <c r="G24" i="10"/>
  <c r="G25" i="10"/>
  <c r="A1" i="16"/>
  <c r="A4" i="10"/>
  <c r="A2" i="10"/>
  <c r="C78" i="9"/>
  <c r="D78" i="9"/>
  <c r="C77" i="9"/>
  <c r="D77" i="9"/>
  <c r="C76" i="9"/>
  <c r="D76" i="9"/>
  <c r="D44" i="9"/>
  <c r="D8" i="9"/>
  <c r="D3" i="9"/>
  <c r="D6" i="9"/>
  <c r="D48" i="9"/>
  <c r="E69" i="3"/>
  <c r="D82" i="9"/>
  <c r="A1" i="2"/>
  <c r="A4" i="4"/>
  <c r="A2" i="4"/>
  <c r="D11" i="4"/>
  <c r="D12" i="4"/>
  <c r="E66" i="3"/>
  <c r="A2" i="3"/>
  <c r="A4" i="3"/>
  <c r="B40" i="3"/>
  <c r="E40" i="3"/>
  <c r="A3" i="4"/>
  <c r="D4" i="9"/>
  <c r="D2" i="9"/>
  <c r="D15" i="4"/>
  <c r="D25" i="9"/>
  <c r="E36" i="3"/>
  <c r="D15" i="9"/>
  <c r="G20" i="10"/>
  <c r="B19" i="3"/>
  <c r="G27" i="10"/>
  <c r="B31" i="3"/>
  <c r="D23" i="9"/>
  <c r="D14" i="9"/>
  <c r="E62" i="3"/>
  <c r="D53" i="9"/>
  <c r="B39" i="3"/>
  <c r="D29" i="9"/>
  <c r="D43" i="4"/>
  <c r="D25" i="4"/>
  <c r="D10" i="4"/>
  <c r="D46" i="4"/>
  <c r="E31" i="3"/>
  <c r="D40" i="4"/>
  <c r="D13" i="9"/>
  <c r="A1" i="3"/>
  <c r="A1" i="10"/>
  <c r="A1" i="4"/>
  <c r="D58" i="4"/>
  <c r="E52" i="3"/>
  <c r="D41" i="9"/>
  <c r="D45" i="9"/>
  <c r="D49" i="9"/>
  <c r="D7" i="9"/>
  <c r="D26" i="4"/>
  <c r="E65" i="3"/>
  <c r="A3" i="3"/>
  <c r="A3" i="10"/>
  <c r="B21" i="4"/>
  <c r="D56" i="9"/>
  <c r="C74" i="9"/>
  <c r="D74" i="9"/>
  <c r="B73" i="9"/>
  <c r="C75" i="9"/>
  <c r="D75" i="9"/>
  <c r="C73" i="9"/>
  <c r="D73" i="9"/>
  <c r="D80" i="9"/>
  <c r="E29" i="3"/>
  <c r="E17" i="3"/>
  <c r="E39" i="3"/>
  <c r="B32" i="3"/>
  <c r="D24" i="9"/>
  <c r="D27" i="9"/>
  <c r="E19" i="3"/>
  <c r="E37" i="3"/>
  <c r="D41" i="3"/>
  <c r="B41" i="3"/>
  <c r="D30" i="9"/>
  <c r="D31" i="9"/>
  <c r="E23" i="3"/>
  <c r="E16" i="3"/>
  <c r="E30" i="3"/>
  <c r="D32" i="3"/>
  <c r="D26" i="3"/>
  <c r="E15" i="3"/>
  <c r="E49" i="3"/>
  <c r="D37" i="9"/>
  <c r="D36" i="9"/>
  <c r="D57" i="9"/>
  <c r="B74" i="9"/>
  <c r="D10" i="9"/>
  <c r="B45" i="3"/>
  <c r="D9" i="9"/>
  <c r="B44" i="3"/>
  <c r="B26" i="3"/>
  <c r="D20" i="9"/>
  <c r="C80" i="9"/>
  <c r="D33" i="9"/>
  <c r="D45" i="3"/>
  <c r="D32" i="9"/>
  <c r="D44" i="3"/>
  <c r="B46" i="3"/>
  <c r="D34" i="9"/>
  <c r="D46" i="3"/>
  <c r="D49" i="3"/>
  <c r="E50" i="3"/>
  <c r="D38" i="9"/>
  <c r="D35" i="9"/>
  <c r="E51" i="3"/>
  <c r="D39" i="9"/>
  <c r="E53" i="3"/>
  <c r="D40" i="9"/>
  <c r="E57" i="3"/>
  <c r="D42" i="9"/>
  <c r="E64" i="3"/>
  <c r="D55" i="9"/>
  <c r="D46" i="9"/>
  <c r="B75" i="9"/>
  <c r="E63" i="3"/>
  <c r="E67" i="3"/>
  <c r="D58" i="9"/>
  <c r="D54" i="9"/>
  <c r="D79" i="9"/>
  <c r="D62" i="9"/>
</calcChain>
</file>

<file path=xl/sharedStrings.xml><?xml version="1.0" encoding="utf-8"?>
<sst xmlns="http://schemas.openxmlformats.org/spreadsheetml/2006/main" count="612" uniqueCount="475">
  <si>
    <t>NAME OF COMPANY</t>
  </si>
  <si>
    <t>TYPE OF COMPANY</t>
  </si>
  <si>
    <t>LIF</t>
  </si>
  <si>
    <t>FEDERAL TAX ID NUMBER</t>
  </si>
  <si>
    <t>NAIC GROUP CODE</t>
  </si>
  <si>
    <t>NAIC COMPANY CODE</t>
  </si>
  <si>
    <t>STATE OF DOMICILE</t>
  </si>
  <si>
    <t>STATE OF</t>
  </si>
  <si>
    <t xml:space="preserve">PLEASE INDICATE THE NAME OF THE TAXATION OFFICER WHOM WE SHOULD CONTACT IF THERE ARE QUESTIONS </t>
  </si>
  <si>
    <t>ABOUT THIS FORM.  ALSO INDICATE THE APPROPRIATE ADDRESS FOR CORRESPONDENCE, REFUNDS, ETC.</t>
  </si>
  <si>
    <t>E-MAIL ADDRESS</t>
  </si>
  <si>
    <t>FAX NUMBER</t>
  </si>
  <si>
    <t xml:space="preserve">State of </t>
  </si>
  <si>
    <t>County of</t>
  </si>
  <si>
    <t>being duly sworn, deposes and says:</t>
  </si>
  <si>
    <t xml:space="preserve">that he/she is the </t>
  </si>
  <si>
    <t xml:space="preserve">, of the  </t>
  </si>
  <si>
    <t>of the</t>
  </si>
  <si>
    <t>and that the following is a full, true and correct statement of the business done in the State of New Hampshire by said</t>
  </si>
  <si>
    <t>Notary Public</t>
  </si>
  <si>
    <t>PREMIUM TAX:  LIFE COMPANIES - RETALIATORY PROVISION NH RSA 400-A:35</t>
  </si>
  <si>
    <t>(1)</t>
  </si>
  <si>
    <t>(2)</t>
  </si>
  <si>
    <t>(3)</t>
  </si>
  <si>
    <t>(4)</t>
  </si>
  <si>
    <t>NH BASIS</t>
  </si>
  <si>
    <t>TAX</t>
  </si>
  <si>
    <t>XXXXXXXX</t>
  </si>
  <si>
    <t>Itemize and/or categorize by class of business according to applicable tax rate.</t>
  </si>
  <si>
    <t>COMPUTATION OF BALANCE DUE</t>
  </si>
  <si>
    <t xml:space="preserve">LARGER OF </t>
  </si>
  <si>
    <t>LICENSING, FILING AND DOCUMENT FEES ONLY</t>
  </si>
  <si>
    <t>DOM BASIS</t>
  </si>
  <si>
    <t>COL 2 OR 3</t>
  </si>
  <si>
    <t>2.  Variable Annuity License Fee (Only if Licensed for Variable Products)</t>
  </si>
  <si>
    <t>3.  Total License Fees</t>
  </si>
  <si>
    <t>XXXXX</t>
  </si>
  <si>
    <t>4.  Annual Filing Fees</t>
  </si>
  <si>
    <t xml:space="preserve">     a) Annual Statement</t>
  </si>
  <si>
    <t xml:space="preserve">     b) Certificate of Compliance</t>
  </si>
  <si>
    <t xml:space="preserve">     c) Certificate of Deposit</t>
  </si>
  <si>
    <t xml:space="preserve">     d) Certificate of Valuation</t>
  </si>
  <si>
    <t>5.  Other Fees which might be applicable</t>
  </si>
  <si>
    <t xml:space="preserve">     a) By-Laws (ONLY if amending)</t>
  </si>
  <si>
    <t xml:space="preserve">     b) Articles of Incorporation (ONLY if amending)</t>
  </si>
  <si>
    <t xml:space="preserve">     c) Other Retaliatory Fees (itemize)</t>
  </si>
  <si>
    <t xml:space="preserve">         Publication Fee</t>
  </si>
  <si>
    <t xml:space="preserve">         Annual Statement Audit Fee</t>
  </si>
  <si>
    <t xml:space="preserve">         Other Fees - Attach Schedule</t>
  </si>
  <si>
    <t>6. TOTAL FILING FEES</t>
  </si>
  <si>
    <t xml:space="preserve">Calculation of taxes based upon laws governing state of domicile (Include % rate and basis if applicable). </t>
  </si>
  <si>
    <t>7.  FRANCHISE TAX</t>
  </si>
  <si>
    <t>(If subject to a minimum, include this minimum amount $__________)</t>
  </si>
  <si>
    <t>8.  CORPORATE TAX</t>
  </si>
  <si>
    <t>9.  DISTRICT/MUNICIPALITY</t>
  </si>
  <si>
    <t>10.  COUNTY/CITY/CANADIAN PROVINCE TAX</t>
  </si>
  <si>
    <t>FEDERAL TAX IDENTIFICATION NUMBER</t>
  </si>
  <si>
    <t>STATE OF NEW HAMPSHIRE DEPARTMENT OF INSURANCE</t>
  </si>
  <si>
    <t>STATEMENT OF FEES, CHARGES, AND PREMIUM TAXES</t>
  </si>
  <si>
    <t>COMPANY NAME</t>
  </si>
  <si>
    <t>Name of Officer</t>
  </si>
  <si>
    <t xml:space="preserve">                 SWORN STATEMENT (RSA 400-A:31)</t>
  </si>
  <si>
    <t>Officer</t>
  </si>
  <si>
    <t>ADDRESS (If different from above)</t>
  </si>
  <si>
    <t>PHONE NUMBER</t>
  </si>
  <si>
    <t>=IF(IF(E39-E40&gt;(B38*0.02)+E16,E39-E40,(B38*0.02)+E16)&lt;200,200,IF(E39-E40&gt;(B38*0.02)+E16,E39-E40,B39+E16))</t>
  </si>
  <si>
    <t>TOTAL AMOUNT PAID</t>
  </si>
  <si>
    <t>11.  INVESTMENT TAX</t>
  </si>
  <si>
    <t>See Separate Instructions</t>
  </si>
  <si>
    <t>XXXXXXX</t>
  </si>
  <si>
    <t>State income tax?</t>
  </si>
  <si>
    <t>EFT</t>
  </si>
  <si>
    <t xml:space="preserve">CHECK </t>
  </si>
  <si>
    <t>STREET, CITY, STATE, ZIP</t>
  </si>
  <si>
    <t>STATE OF DOMICILE (2 DIGIT ABBREVIATION)</t>
  </si>
  <si>
    <t>PREMIUM TAX CONTACT PERSON</t>
  </si>
  <si>
    <t>PLEASE INDICATE METHOD AND AMOUNT OF TAX PAYMENT</t>
  </si>
  <si>
    <t>HEADER RANGE</t>
  </si>
  <si>
    <t>RANGE NAME</t>
  </si>
  <si>
    <t>NAMECOMPANY</t>
  </si>
  <si>
    <t>TYPECOMPANY</t>
  </si>
  <si>
    <t>FEIN</t>
  </si>
  <si>
    <t>NAICGROUP</t>
  </si>
  <si>
    <t>NAICCODE</t>
  </si>
  <si>
    <t>DOMICILE</t>
  </si>
  <si>
    <t>DUE DATE</t>
  </si>
  <si>
    <t>DUEDATE</t>
  </si>
  <si>
    <t>NETAXPREM1</t>
  </si>
  <si>
    <t>TAXONPREM1</t>
  </si>
  <si>
    <t>NETTAXPREM2</t>
  </si>
  <si>
    <t>TAXONPREM2</t>
  </si>
  <si>
    <t>RETTAX</t>
  </si>
  <si>
    <t>GRPREMTAX</t>
  </si>
  <si>
    <t>GRPT2</t>
  </si>
  <si>
    <t>BET</t>
  </si>
  <si>
    <t>NETPREMTAX</t>
  </si>
  <si>
    <t>OTAXES</t>
  </si>
  <si>
    <t>TOTTAXPAY</t>
  </si>
  <si>
    <t>PRIORCALYR</t>
  </si>
  <si>
    <t>CDFA</t>
  </si>
  <si>
    <t>HIGGA</t>
  </si>
  <si>
    <t>TOTCRED</t>
  </si>
  <si>
    <t>PTPAY(REF)</t>
  </si>
  <si>
    <t>EST3/15</t>
  </si>
  <si>
    <t>FILEFEE</t>
  </si>
  <si>
    <t>ANLFEE</t>
  </si>
  <si>
    <t>BALDUE</t>
  </si>
  <si>
    <t>REF</t>
  </si>
  <si>
    <t>ESTIMATE</t>
  </si>
  <si>
    <t>CREDIT</t>
  </si>
  <si>
    <t>CASH</t>
  </si>
  <si>
    <t>TOTAL CASH APPLIED TO ESTIMATES</t>
  </si>
  <si>
    <t>AMOUNT PAID</t>
  </si>
  <si>
    <t>C/R3/15</t>
  </si>
  <si>
    <t>LINKED TO PAGE 1</t>
  </si>
  <si>
    <t xml:space="preserve">CHANGED TO PREVENT NEGATIVE BAL </t>
  </si>
  <si>
    <t>PAGE 2</t>
  </si>
  <si>
    <t>PAGE 3</t>
  </si>
  <si>
    <t>LINKED TO PAGE 3</t>
  </si>
  <si>
    <t>LINKED TO PAGE 2</t>
  </si>
  <si>
    <t>LINKED TO PAGE 1, CANNOT BE NEGATIVE</t>
  </si>
  <si>
    <t>LINKED TO PAGE 2, CHECK FORMULAS</t>
  </si>
  <si>
    <t>EXT</t>
  </si>
  <si>
    <t>21 SOUTH FRUIT STREET, SUITE 14, CONCORD, NH 03301</t>
  </si>
  <si>
    <t xml:space="preserve">OTHER TAXES, FEES, AND ASSESSMENTS </t>
  </si>
  <si>
    <t>12.  FINANCIAL REGULATION FEE</t>
  </si>
  <si>
    <t>13.  STATE RATING BUREAU</t>
  </si>
  <si>
    <t xml:space="preserve">14.  ATTORNEY GENERAL </t>
  </si>
  <si>
    <t>15.  FRAUD</t>
  </si>
  <si>
    <t>16.  ACTUARY</t>
  </si>
  <si>
    <t>17.  RATE HEARING</t>
  </si>
  <si>
    <t>18.  INSURANCE DEPARTMENT MAINTENANCE</t>
  </si>
  <si>
    <t>REFUND</t>
  </si>
  <si>
    <t>CASH FLOW ANALYSIS</t>
  </si>
  <si>
    <t>Filing Fees (Page 3, Col 4, Line 4)</t>
  </si>
  <si>
    <t>Annual License Fee ( Page 3, Col 4, Line 1)</t>
  </si>
  <si>
    <t>ESTMATE MAR 15, 2006</t>
  </si>
  <si>
    <t>ESTMATE JUN 15, 2006</t>
  </si>
  <si>
    <t>ESTMATE SEP 15, 2006</t>
  </si>
  <si>
    <t>ESTMATE DEC 15, 2006</t>
  </si>
  <si>
    <t>Prem Written</t>
  </si>
  <si>
    <t>Tax</t>
  </si>
  <si>
    <t>If $20,000 or greater, payment by EFT required.</t>
  </si>
  <si>
    <t>Life</t>
  </si>
  <si>
    <t>Annuity</t>
  </si>
  <si>
    <t>Considerations</t>
  </si>
  <si>
    <t>Dividends Paid or Credited to Policyholders</t>
  </si>
  <si>
    <t>Additions to policies by Dividends</t>
  </si>
  <si>
    <t>New Hampshire Basis</t>
  </si>
  <si>
    <t>1.     Premiums written - LIFE</t>
  </si>
  <si>
    <t>Other Taxable Considerations (itemize)</t>
  </si>
  <si>
    <t>Tax Rate</t>
  </si>
  <si>
    <t>Other Deductions (itemize, provide complete details)</t>
  </si>
  <si>
    <t>19.</t>
  </si>
  <si>
    <t>20.</t>
  </si>
  <si>
    <t>21.</t>
  </si>
  <si>
    <t>22.</t>
  </si>
  <si>
    <t>23.</t>
  </si>
  <si>
    <t>24.</t>
  </si>
  <si>
    <t>25</t>
  </si>
  <si>
    <t>26.</t>
  </si>
  <si>
    <t>27</t>
  </si>
  <si>
    <t>29.  OTHER - ATTACH SCHEDULE</t>
  </si>
  <si>
    <t>28.</t>
  </si>
  <si>
    <t>30.  TOTAL OTHER TAXES, FEES, AND ASSESSMENTS</t>
  </si>
  <si>
    <t>2.     Premiums written - A&amp;H - Group</t>
  </si>
  <si>
    <t>3.     Premiums written - A&amp;H - Individual</t>
  </si>
  <si>
    <t>4.     Premiums written  - Annuities</t>
  </si>
  <si>
    <t>A&amp;H</t>
  </si>
  <si>
    <t>Group</t>
  </si>
  <si>
    <t>Individual</t>
  </si>
  <si>
    <t xml:space="preserve">1.  Certificate of Authority Renewal </t>
  </si>
  <si>
    <t>NEW HAMPSHIRE BASIS - TAXABLE PREMIUMS WRITTEN</t>
  </si>
  <si>
    <t>Federal Employees Health Benefits (net of dividends)</t>
  </si>
  <si>
    <t>Orphan premiums written by NH domestic companies</t>
  </si>
  <si>
    <t>Unallocated (NH Domestics)</t>
  </si>
  <si>
    <t>LIFE ELECT PT FORM</t>
  </si>
  <si>
    <t>Total Premiums Written Per Schedule T</t>
  </si>
  <si>
    <t>21 SOUTH FRUIT STREET, SUITE 14, CONCORD NH 03301</t>
  </si>
  <si>
    <t>Complete the state of domicile basis for premiums written and premium tax.</t>
  </si>
  <si>
    <t>Enter any business tax credits in the appropriate spaces.</t>
  </si>
  <si>
    <t>Enter prior year credits applied and cash payments.</t>
  </si>
  <si>
    <t>Attach documentation for any "Other Deductions" the company may have taken.</t>
  </si>
  <si>
    <t>Complete Page one of the premium tax return.</t>
  </si>
  <si>
    <t>Save electronic copy for the company's files.</t>
  </si>
  <si>
    <t>METHOD OF PAYMENT</t>
  </si>
  <si>
    <t>Timely mailing provisions apply.  See RSA 400-A:32-a.</t>
  </si>
  <si>
    <t>FILING INSTRUCTIONS:</t>
  </si>
  <si>
    <t>Print copy of all pages to file with NH Insurance Department.</t>
  </si>
  <si>
    <t xml:space="preserve">Payment by check - Enclose check with a printed copy of complete premium tax return and mail to the address indicated above. </t>
  </si>
  <si>
    <t>NH RSA 400-A:31 Taxable Premiums:  Gross Direct Premiums/considerations from policies covering property, subjects, or risks located, resident or to be performed in this state, other than premiums received for reinsurance, including all dividends applied to purchase additional insurance, membership and policy writing fees, etc., less return premiums/considerations only.</t>
  </si>
  <si>
    <t>5.     Other Taxable Considerations - LIFE</t>
  </si>
  <si>
    <t>GROSS PREMIUMS WRITTEN &amp; TAXABLE CONSIDERATIONS</t>
  </si>
  <si>
    <t>6.     Other Taxable Considerations - A&amp;H Group</t>
  </si>
  <si>
    <t>7.     Other Taxable Considerations - A&amp;H Individual</t>
  </si>
  <si>
    <t>8.     Other Taxable Considerations - Annuities</t>
  </si>
  <si>
    <t>9.     Additions to Policies by Dividends</t>
  </si>
  <si>
    <t xml:space="preserve">12.  Gross Premiums and Considerations Written </t>
  </si>
  <si>
    <t xml:space="preserve">DEDUCTIONS FROM GROSS PREMIUMS LIFE </t>
  </si>
  <si>
    <t>DEDUCTIONS FROM GROSS PREMIUMS A&amp;H</t>
  </si>
  <si>
    <t>13.   Dividends to Policyholders - LIFE</t>
  </si>
  <si>
    <t>Gross Premiums/Considerations written</t>
  </si>
  <si>
    <t>14.   Additions to Policies by Dividends</t>
  </si>
  <si>
    <t xml:space="preserve">Deductions From Gross Premiums </t>
  </si>
  <si>
    <t>15.   Other Deductions - LIFE (Provide complete documentation)</t>
  </si>
  <si>
    <t>16.   Total Deductions - LIFE</t>
  </si>
  <si>
    <t xml:space="preserve">taxable </t>
  </si>
  <si>
    <t>premiums</t>
  </si>
  <si>
    <t>1.  LIFE PREMIUMS WRITTEN</t>
  </si>
  <si>
    <t>2.  A&amp;H GROUP PREMIUMS WRITTEN</t>
  </si>
  <si>
    <t>3.  A&amp;H INDIVIDUAL PREMIUMS WRITTEN</t>
  </si>
  <si>
    <t>4.  ANNUITY PREMIUMS WRITTEN</t>
  </si>
  <si>
    <t>5.  OTHER TAXABLE CONSIDERATIONS - LIFE</t>
  </si>
  <si>
    <t>6.  OTHER TAXABLE CONSIDERATIONS - A&amp;H GROUP</t>
  </si>
  <si>
    <t>7.  OTHER TAXABLE CONSIDERATIONS - A&amp;H INDIVIDUAL</t>
  </si>
  <si>
    <t>8.  OTHER TAXABLE CONSIDERATIONS - ANNUITIES</t>
  </si>
  <si>
    <t>9.  ADDITIONS TO POLICIES BY DIVIDENDS</t>
  </si>
  <si>
    <t xml:space="preserve">10.  UNALLOCATED PREMIUMS LIFE </t>
  </si>
  <si>
    <t>10.  Unallocated Premiums LIFE (NH Domestics)</t>
  </si>
  <si>
    <t>11.  Unallocated Premiums A&amp;H (NH Domestics)</t>
  </si>
  <si>
    <t>11.  UNALLOCATED PREMIUMS A&amp;H</t>
  </si>
  <si>
    <t>12.  GROSS PREMIUMS WRITTEN</t>
  </si>
  <si>
    <t>13.  DIVIDENDS TO PH - LIFE</t>
  </si>
  <si>
    <t>14.  ADDITIONS TO POLICIES BY DIVIDENDS</t>
  </si>
  <si>
    <t>15.  OTHER DEDUCTIONS - LIFE</t>
  </si>
  <si>
    <t>16.  TOTAL DEDUCTIONS - LIFE</t>
  </si>
  <si>
    <t>17.  DIVIDENDS TO POLICYHOLDERS - A&amp;H GROUP</t>
  </si>
  <si>
    <t>18.  DIVIDENDS TO POLICYHOLDERS - A&amp;H INDIVIDUAL</t>
  </si>
  <si>
    <t>19.  FEDERAL EMPLOYEES HEALTH BENEFITS PREM WRITTEN</t>
  </si>
  <si>
    <t>20.  MEDICARE ADVANTAGE &amp; MEDICARE PART D PREM WRITTEN</t>
  </si>
  <si>
    <t>21.  OTHER DEDUCTIONS - A&amp;H GROUP</t>
  </si>
  <si>
    <t>22.  OTHER DEDUCTIONS - A&amp;H INDIVIDUAL</t>
  </si>
  <si>
    <t>23.  TOTAL DEDUCTIONS - A&amp;H</t>
  </si>
  <si>
    <t>24.  NET TAXABLE PREMIUMS WRITTEN - LIFE</t>
  </si>
  <si>
    <t>25.  NET TAXABLE PREMIUMS WRITTEN - A&amp;H</t>
  </si>
  <si>
    <t>26.  NET TAXABLE PREMIUMS WRITTEN - NH</t>
  </si>
  <si>
    <t>27.  TAX ON NET PREMIUMS WRITTEN - NH</t>
  </si>
  <si>
    <t>LPW</t>
  </si>
  <si>
    <t>OTCL</t>
  </si>
  <si>
    <t>AHPWG</t>
  </si>
  <si>
    <t>AHPWI</t>
  </si>
  <si>
    <t>OTCAHG</t>
  </si>
  <si>
    <t>OTCAHI</t>
  </si>
  <si>
    <t>OTCAN</t>
  </si>
  <si>
    <t>GPW</t>
  </si>
  <si>
    <t>PWADIV</t>
  </si>
  <si>
    <t>PWDDIV</t>
  </si>
  <si>
    <t>FEDEH</t>
  </si>
  <si>
    <t>MEDI</t>
  </si>
  <si>
    <t>ODEDAHG</t>
  </si>
  <si>
    <t>ODEDAHI</t>
  </si>
  <si>
    <t>TDEDAH</t>
  </si>
  <si>
    <t>NTPWLF</t>
  </si>
  <si>
    <t>NTPWAH</t>
  </si>
  <si>
    <t>ANNPW</t>
  </si>
  <si>
    <t xml:space="preserve">Attach the company's schedule T and state page for life &amp; A&amp;H to the return.  </t>
  </si>
  <si>
    <t>17.   Dividends to Policyholders - A&amp;H Group</t>
  </si>
  <si>
    <t>18.   Dividends to Policyholders - A&amp;H Individual</t>
  </si>
  <si>
    <t>19.   Federal Employees Health Benefits Prem Written (Net of Dividends to Policyholders)</t>
  </si>
  <si>
    <t>21.   Other Deductions - A&amp;H Group (Provide complete documentation)</t>
  </si>
  <si>
    <t>22.   Other Deductions - A&amp;H Individual (Provide complete documentation)</t>
  </si>
  <si>
    <t xml:space="preserve">23.   Total Deductions A&amp;H </t>
  </si>
  <si>
    <t>27  PREMIUM TAX ON NET PREMIUMS (NH Col 3, Domestic State Col 4)</t>
  </si>
  <si>
    <t xml:space="preserve">30.  OTHER TAXES, FEES, AND ASSESSMENTS (Page 2, Col 4. Line 30) </t>
  </si>
  <si>
    <t xml:space="preserve">31.  PREMIUM TAX DUE BEFORE BUSINESS TAX CREDITS - MINIMUM $200 </t>
  </si>
  <si>
    <t xml:space="preserve">32.  Business Enterprise Tax Credit (RSA 400-A:34-a) </t>
  </si>
  <si>
    <t>34.  Health Insurance Guaranty Fund Assess (RSA 408-B:13)</t>
  </si>
  <si>
    <t>36.  PAYMENTS AND CREDITS</t>
  </si>
  <si>
    <t xml:space="preserve">37.  Total Payments and Credits </t>
  </si>
  <si>
    <t>28.  RETALIATORY TAX (Excess of Col 4, Line 27 over Col 3, Line 27)</t>
  </si>
  <si>
    <t>29.  TOTAL PREMIUM TAX (Col 3, Line 27 plus Col 4,L 28, MINIMUM $200)</t>
  </si>
  <si>
    <t xml:space="preserve">35.  TOTAL PREMIUM TAXES PAYABLE (L 31 less sum L32-L34) NOT LESS THAN ZERO. </t>
  </si>
  <si>
    <t>24.  Net Taxable Life Premiums Written                         (L1+L5+L9+L10-L16)</t>
  </si>
  <si>
    <t>25.  Net Taxable A&amp;H Premiums Written                       (L2+L3+L6+L7+L11-L23)</t>
  </si>
  <si>
    <t>26.  Net Taxable Premiums Written                                (L24+L25)</t>
  </si>
  <si>
    <t>STATE OF DOM BASIS</t>
  </si>
  <si>
    <t>20.   Medicare Advantage &amp; Medicare Part D Prem Written (Net of Dividends to Policyholders)</t>
  </si>
  <si>
    <t>DPLF</t>
  </si>
  <si>
    <t>DPAHI</t>
  </si>
  <si>
    <t>DPAHG</t>
  </si>
  <si>
    <t>UNALLF</t>
  </si>
  <si>
    <t>NEW HAMPSHIRE ALLOCATION OF PREMIUMS WRITTEN</t>
  </si>
  <si>
    <t>Medicare Title XVIII Premiums (net of dividends)</t>
  </si>
  <si>
    <t>UNALAH</t>
  </si>
  <si>
    <t>ODEDLIF</t>
  </si>
  <si>
    <t>TDEDLIF</t>
  </si>
  <si>
    <t>Subscribed and sworn to before me</t>
  </si>
  <si>
    <t>Y/N</t>
  </si>
  <si>
    <t>IS THIS COMPANY LICENSED FOR VARIABLE ANNUITIES?</t>
  </si>
  <si>
    <t>NH RSA 294-E Uniform Electronic Transactions Act</t>
  </si>
  <si>
    <t>Electronic Signatures</t>
  </si>
  <si>
    <t xml:space="preserve">Date, Time and Title </t>
  </si>
  <si>
    <t>Signature</t>
  </si>
  <si>
    <t>Return Prepared By</t>
  </si>
  <si>
    <t>Company Officer</t>
  </si>
  <si>
    <t>38.  Total Taxes Payable (Overpaid)                    (Line 35 less Line 37)</t>
  </si>
  <si>
    <t>40.  Filing Fees                                                       (Page 2, Col 4, Line 6)</t>
  </si>
  <si>
    <t>41.  Annual License Fee                                       ( Page 2, Col 4, Line 3)</t>
  </si>
  <si>
    <t>LIFE, ACCIDENT &amp; HEALTH INSURANCE COMPANIES</t>
  </si>
  <si>
    <t>1660Z</t>
  </si>
  <si>
    <t>2465Z</t>
  </si>
  <si>
    <t>1664A</t>
  </si>
  <si>
    <t xml:space="preserve"> NET PREMIUMS SUBJECT TO TAX - STATE OF DOMICILE</t>
  </si>
  <si>
    <t>27. col 4 TAX ON NET PREMIUMS - STATE OF DOMICILE</t>
  </si>
  <si>
    <t>28.  RETALIATORY TAX</t>
  </si>
  <si>
    <t>29.  TOTAL PREMIUM TAX</t>
  </si>
  <si>
    <t>30.  OTHER TAXES, FEES, AND ASSESSMENTS</t>
  </si>
  <si>
    <t>31.  PREMIUM TAX DUE BEFORE BUSINESS ENTERPRISE TAX</t>
  </si>
  <si>
    <t>32.  BUSINESS ENTERPRISE TAX</t>
  </si>
  <si>
    <t>34.  HEALTH INSURANCE GUARANTY FUND ASSESS</t>
  </si>
  <si>
    <t>35.  TOTAL PREMIUM TAXES PAYABLE   NOT LESS THAN ZERO.</t>
  </si>
  <si>
    <t>37.  TOTAL PAYMENTS AND CREDITS</t>
  </si>
  <si>
    <t>38.  TOTAL TAXES PAYABLE (OVERPAYMENT)</t>
  </si>
  <si>
    <t>40.  FILING FEES</t>
  </si>
  <si>
    <t>41.  ANNUAL LICENSE FEE</t>
  </si>
  <si>
    <t>33. COMMUNITY DEVELOPMENT FINANCE AUTHORITY</t>
  </si>
  <si>
    <t>33.  Community Development Finance Authority (RSA 162-L:10)</t>
  </si>
  <si>
    <t xml:space="preserve">VARIABLE ANNUITY COMPANIES </t>
  </si>
  <si>
    <t xml:space="preserve">NAIC# </t>
  </si>
  <si>
    <t xml:space="preserve"> ACE LIFE INSURANCE COMPANY</t>
  </si>
  <si>
    <t>AETNA LIFE INSURANCE COMPANY</t>
  </si>
  <si>
    <t xml:space="preserve"> ALLIANZ LIFE INSURANCE COMPANY OF NORTH AMERICA</t>
  </si>
  <si>
    <t>ALLSTATE ASSURANCE COMPANY</t>
  </si>
  <si>
    <t xml:space="preserve"> ALLSTATE LIFE INSURANCE COMPANY</t>
  </si>
  <si>
    <t>AMERICAN FIDELITY ASSURANCE COMPANY</t>
  </si>
  <si>
    <t>AMERICAN GENERAL LIFE INSURANCE COMPANY</t>
  </si>
  <si>
    <t>AMERICAN MATURITY LIFE INSURANCE COMPANY</t>
  </si>
  <si>
    <t>AMERICAN NATIONAL INSURANCE COMPANY</t>
  </si>
  <si>
    <t>AMERICAN UNITED LIFE INSURANCE COMPANY</t>
  </si>
  <si>
    <t>AMERITAS LIFE INSURANCE CORP.</t>
  </si>
  <si>
    <t>AXA EQUITABLE LIFE ANDANNUITY COMPANY</t>
  </si>
  <si>
    <t>AXA EQUITABLE LIFE INSURANCE</t>
  </si>
  <si>
    <t>BANNER LIFE INSURANCE COMPANY</t>
  </si>
  <si>
    <t xml:space="preserve"> CAPITOL LIFE INSURANCE COMPANY, THE</t>
  </si>
  <si>
    <t>CIGNA HEALTH &amp; LIFE INSURANCE COMPANY</t>
  </si>
  <si>
    <t>CM LIFE INSURANCE COMPANY</t>
  </si>
  <si>
    <t>COLONIAL PENN LIFE INSURANCE COMPANY</t>
  </si>
  <si>
    <t>COLUMBUS LIFE INSURANCE COMPANY</t>
  </si>
  <si>
    <t xml:space="preserve"> COMMONWEALTH ANNUITY AND LIFE INSURANCE COMPANY</t>
  </si>
  <si>
    <t>CONFEDERATION LIFE INSURANCE AND ANNUITY COMPANY</t>
  </si>
  <si>
    <t>CONNECTICUT GENERAL LIFE INSURANCE COMPANY</t>
  </si>
  <si>
    <t>CONTINENTAL ASSURANCE COMPANY</t>
  </si>
  <si>
    <t>CUNA MUTUAL INSURANCE SOCIETY</t>
  </si>
  <si>
    <t xml:space="preserve"> EQUITRUST LIFE INSURANCE COMPANY</t>
  </si>
  <si>
    <t xml:space="preserve"> FAMILY LIFE INSURANCE COMPANY</t>
  </si>
  <si>
    <t xml:space="preserve"> FARMERS NEW WORLD LIFE INSURANCE COMPANY</t>
  </si>
  <si>
    <t>FEDERATED LIFE INSURANCE COMPANY</t>
  </si>
  <si>
    <t>FIDELITY INVESTMENTS LIFE INSURANCE COMPANY</t>
  </si>
  <si>
    <t>FIDELITY SECURITY LIFE INSURANCE COMPANY</t>
  </si>
  <si>
    <t>FIRST ALLMERICA FINANCIAL LIFE INSURANCE COMPANY</t>
  </si>
  <si>
    <t>FIRST INVESTORS LIFE INSURANCE COMPANY</t>
  </si>
  <si>
    <t>FIRST PENN-PACIFIC LIFE INSURANCE COMPANY</t>
  </si>
  <si>
    <t>FORT DEARBORN LIFE INSURANCE COMPANY</t>
  </si>
  <si>
    <t>GENERAL AMERICAN LIFE INSURANCE COMPANY</t>
  </si>
  <si>
    <t>GENWORTH LIFE AND ANNUITY INSURANCE COMPANY</t>
  </si>
  <si>
    <t>GREAT-WEST LIFE &amp; ANNUITY INSURANCE COMPANY</t>
  </si>
  <si>
    <t>GUARDIAN INSURANCE &amp; ANNUITY CO INC</t>
  </si>
  <si>
    <t>HARTFORD LIFE AND ACCIDENT INSURANCE COMPANY</t>
  </si>
  <si>
    <t>HARTFORD LIFE AND ANNUITY INSURANCE CO</t>
  </si>
  <si>
    <t>HARTFORD LIFE INSURANCE COMPANY</t>
  </si>
  <si>
    <t>HORACE MANN LIFE INSURANCE COMPANY</t>
  </si>
  <si>
    <t>INDEPENDENCE LIFE AND ANNUITY COMPANY</t>
  </si>
  <si>
    <t xml:space="preserve"> ING LIFE INSURANCE AND ANNUITY COMPANY</t>
  </si>
  <si>
    <t>ING USA ANNUITY AND LIFE INSURANCE COMPANY</t>
  </si>
  <si>
    <t xml:space="preserve"> INVESTORS LIFE INSURANCE COMPANY OF NORTH AMERICA</t>
  </si>
  <si>
    <t>JACKSON NATIONAL LIFE INSURANCE COMPANY</t>
  </si>
  <si>
    <t>JEFFERSON NATIONAL LIFE INSURANCE COMPANY</t>
  </si>
  <si>
    <t>JOHN HANCOCK LIFE &amp; HEALTH INSURANCE COMPANY</t>
  </si>
  <si>
    <t>JOHN HANCOCK LIFE INSURANCE COMPANY (U.S.A)</t>
  </si>
  <si>
    <t>KANSAS CITY LIFE INSURANCE COMPANY</t>
  </si>
  <si>
    <t xml:space="preserve"> LIBERTY LIFE ASSURANCE COMPANY OF BOSTON</t>
  </si>
  <si>
    <t>LIBERTY LIFE INSURANCE COMPANY</t>
  </si>
  <si>
    <t>LIFE INSURANCE COMPANY OF THE SOUTHWEST</t>
  </si>
  <si>
    <t xml:space="preserve"> LINCOLN BENEFIT LIFE COMPANY</t>
  </si>
  <si>
    <t xml:space="preserve"> LINCOLN NATIONAL LIFE INSURANCE COMPANY</t>
  </si>
  <si>
    <t xml:space="preserve"> MASSACHUSETTS MUTUAL LIFE INSURANCE COMPANY</t>
  </si>
  <si>
    <t xml:space="preserve"> MBL LIFE ASSURANCE CORPORATION - LIQUIDATION</t>
  </si>
  <si>
    <t xml:space="preserve"> MEMBERS LIFE INSURANCE COMPANY</t>
  </si>
  <si>
    <t xml:space="preserve"> METLIFE INSURANCE COMPANY OF CONNECTICUT</t>
  </si>
  <si>
    <t xml:space="preserve"> METROPOLITAN LIFE INSURANCE COMPANY</t>
  </si>
  <si>
    <t xml:space="preserve"> MIDLAND NATIONAL LIFE INSURANCE COMPANY</t>
  </si>
  <si>
    <t xml:space="preserve"> MINNESOTA LIFE INSURANCE COMPANY</t>
  </si>
  <si>
    <t xml:space="preserve"> MML BAY STATE LIFE INSURANCE CO</t>
  </si>
  <si>
    <t xml:space="preserve"> MONARCH LIFE INSURANCE COMPANY</t>
  </si>
  <si>
    <t xml:space="preserve"> MONUMENTAL LIFE INSURANCE COMPANY</t>
  </si>
  <si>
    <t xml:space="preserve"> MONY LIFE INSURANCE COMPANY</t>
  </si>
  <si>
    <t xml:space="preserve"> MUTUAL OF AMERICA LIFE INSURANCE COMPANY</t>
  </si>
  <si>
    <t xml:space="preserve"> NATIONAL BENEFIT LIFE INSURANCE COMPANY</t>
  </si>
  <si>
    <t xml:space="preserve"> NATIONAL INTEGRITY LIFE INSURANCE COMPANY</t>
  </si>
  <si>
    <t xml:space="preserve"> NATIONAL LIFE INSURANCE COMPANY</t>
  </si>
  <si>
    <t xml:space="preserve"> NATIONWIDE LIFE AND ANNUITY INSURANCE COMPANY</t>
  </si>
  <si>
    <t xml:space="preserve"> NATIONWIDE LIFE INSURANCE COMPANY</t>
  </si>
  <si>
    <t xml:space="preserve"> NEW ENGLAND LIFE INSURANCE COMPANY</t>
  </si>
  <si>
    <t xml:space="preserve"> NEW YORK LIFE INSURANCE AND ANNUITY CORPORATION</t>
  </si>
  <si>
    <t xml:space="preserve"> NEW YORK LIFE INSURANCE COMPANY</t>
  </si>
  <si>
    <t xml:space="preserve"> NORTHWESTERN MUTUAL LIFE INSURANCE COMPANY</t>
  </si>
  <si>
    <t xml:space="preserve"> NYLIFE INSURANCE COMPANY OF ARIZONA</t>
  </si>
  <si>
    <t xml:space="preserve"> OHIO NATIONAL LIFE INSURANCE COMPANY, THE</t>
  </si>
  <si>
    <t xml:space="preserve"> OM FINANCIAL LIFE INSURANCE COMPANY</t>
  </si>
  <si>
    <t xml:space="preserve"> PACIFIC LIFE &amp; ANNUITY COMPANY</t>
  </si>
  <si>
    <t xml:space="preserve"> PACIFIC LIFE INSURANCE COMPANY</t>
  </si>
  <si>
    <t xml:space="preserve"> PAUL REVERE VARIABLE ANNUITY INSURANCE COMPANY</t>
  </si>
  <si>
    <t xml:space="preserve"> PENN MUTUAL LIFE INSURANCE COMPANY THE</t>
  </si>
  <si>
    <t xml:space="preserve"> PHL VARIABLE INSURANCE COMPANY</t>
  </si>
  <si>
    <t xml:space="preserve"> PHOENIX LIFE AND ANNUITY COMPANY</t>
  </si>
  <si>
    <t xml:space="preserve"> PHOENIX LIFE INSURANCE COMPANY</t>
  </si>
  <si>
    <t xml:space="preserve"> PRINCIPAL LIFE INSURANCE COMPANY</t>
  </si>
  <si>
    <t xml:space="preserve"> PRINCIPAL NATIONAL LIFE INSURANCE COMPANY</t>
  </si>
  <si>
    <t xml:space="preserve"> PROTECTIVE LIFE INSURANCE COMPANY</t>
  </si>
  <si>
    <t xml:space="preserve"> PRUCO LIFE INSURANCE COMPANY</t>
  </si>
  <si>
    <t xml:space="preserve"> PRUDENTIAL ANNUITIES LIFE ASSURANCE CORPORATION</t>
  </si>
  <si>
    <t xml:space="preserve"> PRUDENTIAL INSURANCE COMPANY OF AMERICA</t>
  </si>
  <si>
    <t xml:space="preserve"> PRUDENTIAL RETIREMENT INSURANCE AND ANNUITY COMPANY</t>
  </si>
  <si>
    <t xml:space="preserve"> RELIANCE STANDARD LIFE INSURANCE COMPANY</t>
  </si>
  <si>
    <t xml:space="preserve"> RELIASTAR LIFE INSURANCE COMPANY</t>
  </si>
  <si>
    <t xml:space="preserve"> RIVERSOURCE LIFE INSURANCE COMPANY</t>
  </si>
  <si>
    <t xml:space="preserve"> SECURIAN LIFE INSURANCE COMPANY</t>
  </si>
  <si>
    <t xml:space="preserve"> SECURITY BENEFIT LIFE INSURANCE COMPANY</t>
  </si>
  <si>
    <t xml:space="preserve"> SECURITY LIFE OF DENVER INSURANCE COMPANY</t>
  </si>
  <si>
    <t xml:space="preserve"> SENTRY LIFE INSURANCE COMPANY</t>
  </si>
  <si>
    <t xml:space="preserve"> STANDARD INSURANCE COMPANY</t>
  </si>
  <si>
    <t xml:space="preserve"> STATE FARM LIFE INSURANCE COMPANY</t>
  </si>
  <si>
    <t xml:space="preserve"> SUN LIFE ASSURANCE COMPANY OF CANADA (U.S.)</t>
  </si>
  <si>
    <t xml:space="preserve"> SYMETRA LIFE INSURANCE COMPANY</t>
  </si>
  <si>
    <t xml:space="preserve"> TEACHERS INSURANCE AND ANNUITY ASSOCIATION OF AMERICA</t>
  </si>
  <si>
    <t xml:space="preserve"> TIAA-CREF LIFE INSURANCE COMPANY</t>
  </si>
  <si>
    <t xml:space="preserve"> TRANSAMERICA ADVISORS LIFE INSURANCE COMPANY</t>
  </si>
  <si>
    <t xml:space="preserve"> TRANSAMERICA FINANCIAL LIFE INSURANCE COMPANY</t>
  </si>
  <si>
    <t xml:space="preserve"> TRANSAMERICA LIFE INSURANCE COMPANY</t>
  </si>
  <si>
    <t xml:space="preserve"> UBS LIFE INSURANCE COMPANY USA</t>
  </si>
  <si>
    <t xml:space="preserve"> UNION SECURITY INSURANCE COMPANY</t>
  </si>
  <si>
    <t xml:space="preserve"> UNITED OF OMAHA LIFE INSURANCE COMPANY</t>
  </si>
  <si>
    <t xml:space="preserve"> UNUM LIFE INSURANCE COMPANY OF AMERICA</t>
  </si>
  <si>
    <t xml:space="preserve"> US BRANCH GREAT WEST LIFE ASSURANCE COMPANY</t>
  </si>
  <si>
    <t xml:space="preserve"> USAA LIFE INSURANCE COMPANY</t>
  </si>
  <si>
    <t xml:space="preserve"> VARIABLE ANNUITY LIFE INSURANCE COMPANY</t>
  </si>
  <si>
    <t xml:space="preserve"> WASHINGTON NATIONAL INSURANCE COMPANY</t>
  </si>
  <si>
    <t xml:space="preserve"> ZURICH AMERICAN LIFE INSURANCE COMPANY</t>
  </si>
  <si>
    <t>WILTON REASSURANCE LIFE COMPANY OF NEW YORK</t>
  </si>
  <si>
    <t>AMERICAN REPUBLIC INSURANCE COMPANY</t>
  </si>
  <si>
    <t xml:space="preserve">36.  ESTIMATED PAYMENTS </t>
  </si>
  <si>
    <t>FORETHOUGHT LIFE INSURANCE COMPANY</t>
  </si>
  <si>
    <t xml:space="preserve">      a)Overpayment March 15, 2012 net refund and fees</t>
  </si>
  <si>
    <t>GREAT AMERICAN LIFE INSURANCE COMPANY</t>
  </si>
  <si>
    <t>ANNUITY INVESTORS LIFE INSURANCE COMPANY</t>
  </si>
  <si>
    <t>MARCH 15, 2017</t>
  </si>
  <si>
    <t>YEAR ENDING DECEMBER 31, 2016</t>
  </si>
  <si>
    <t>Company during the year ending December 31, 2016.</t>
  </si>
  <si>
    <t xml:space="preserve">The premium tax statement and payment of taxes is due NOT LATER THAN MARCH 15, 2017.  </t>
  </si>
  <si>
    <t xml:space="preserve">         March, 15, 2016 Estimated Payment</t>
  </si>
  <si>
    <t>39.  Prepayment Due Mar 15, 2017                     (Line 35, MINIMUM $200)</t>
  </si>
  <si>
    <t>42.  BALANCE DUE  (OVERPAYMENT)  MARCH 15, 2017  (LINES 38+39+40+41)</t>
  </si>
  <si>
    <t>INTEGRITY LIFE INSURANCE COMPANY</t>
  </si>
  <si>
    <t xml:space="preserve">DID THIS COMPANY AMEND ITS BYLAWS DURING CY 2016? </t>
  </si>
  <si>
    <t xml:space="preserve">DID THIS COMPANY AMEND ITS ART OF AGREEMENT DURING CY 2016? </t>
  </si>
  <si>
    <t>this ___________ day of    _______________2017.</t>
  </si>
  <si>
    <t>YEAR ENDED DECEMBER 31, 2016</t>
  </si>
  <si>
    <t>Rev 10/31/2016</t>
  </si>
  <si>
    <t>Attach a copy of the company's 2015 Business Enterprise Tax return if applicable.</t>
  </si>
  <si>
    <t>Payment by EFT - EFT should be deposited in the Insurance Department bank account on or before March 15, 2017.</t>
  </si>
  <si>
    <t>The hardcopy premium tax return  should be mailed to NH Insurance Department to arrive not later than March 15, 2017.</t>
  </si>
  <si>
    <t>Rev 10/31/16</t>
  </si>
  <si>
    <t>42.  BALANCE DUE (OVERPAID)</t>
  </si>
  <si>
    <t>39.  PREPAYMENT DUE MARCH 15, 2017</t>
  </si>
  <si>
    <t xml:space="preserve">      b)  March 15, 2016 Estimated Payment</t>
  </si>
  <si>
    <t>PREMIUM WRITTEN</t>
  </si>
  <si>
    <t xml:space="preserve">PREMIUM WRITTEN DETAIL </t>
  </si>
  <si>
    <t xml:space="preserve">Complete "NH DETAIL of PREMIUM" worksheet.  </t>
  </si>
  <si>
    <t>A&amp;H Reconciling transactions</t>
  </si>
  <si>
    <t>A&amp;H ACA Risk Adjustment Year 2014 accrual true-up</t>
  </si>
  <si>
    <t>A&amp;H ACA Risk Adjustment Year 2016 accrual</t>
  </si>
  <si>
    <t>A&amp;H ACA Risk Adjustment Year 2015 accrual balance</t>
  </si>
  <si>
    <t>Attach documentation for any ACA Risk Adjustments or other reconciling transactions.</t>
  </si>
  <si>
    <t>Other Taxable Considerations - details below</t>
  </si>
  <si>
    <t>Other Deductions - details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</si>
</sst>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3" formatCode="_(* #,##0.00_);_(* \(#,##0.00\);_(* &quot;-&quot;??_);_(@_)"/>
    <numFmt numFmtId="166" formatCode="0000"/>
    <numFmt numFmtId="167" formatCode="000\-000\-0000"/>
    <numFmt numFmtId="168" formatCode="00\-0000000"/>
    <numFmt numFmtId="169" formatCode="mm/dd/yy"/>
    <numFmt numFmtId="170" formatCode="00000"/>
    <numFmt numFmtId="172" formatCode="0.000%"/>
  </numFmts>
  <fonts count="23" x14ac:knownFonts="1">
    <font>
      <sz val="10"/>
      <name val="Arial"/>
    </font>
    <font>
      <sz val="10"/>
      <name val="Arial"/>
      <family val="2"/>
    </font>
    <font>
      <sz val="12"/>
      <name val="Arial"/>
      <family val="2"/>
    </font>
    <font>
      <b/>
      <sz val="8"/>
      <name val="Arial"/>
      <family val="2"/>
    </font>
    <font>
      <sz val="8"/>
      <name val="Arial"/>
      <family val="2"/>
    </font>
    <font>
      <sz val="10"/>
      <name val="Arial"/>
      <family val="2"/>
    </font>
    <font>
      <b/>
      <sz val="10"/>
      <name val="Arial"/>
      <family val="2"/>
    </font>
    <font>
      <b/>
      <sz val="12"/>
      <name val="Arial"/>
      <family val="2"/>
    </font>
    <font>
      <b/>
      <sz val="9"/>
      <name val="Arial"/>
      <family val="2"/>
    </font>
    <font>
      <sz val="9"/>
      <name val="Arial"/>
      <family val="2"/>
    </font>
    <font>
      <b/>
      <i/>
      <sz val="12"/>
      <name val="Arial"/>
      <family val="2"/>
    </font>
    <font>
      <i/>
      <sz val="9"/>
      <name val="Arial"/>
      <family val="2"/>
    </font>
    <font>
      <b/>
      <i/>
      <sz val="9"/>
      <name val="Arial"/>
      <family val="2"/>
    </font>
    <font>
      <b/>
      <i/>
      <sz val="10"/>
      <name val="Arial"/>
      <family val="2"/>
    </font>
    <font>
      <sz val="11"/>
      <name val="Arial"/>
      <family val="2"/>
    </font>
    <font>
      <b/>
      <i/>
      <sz val="11"/>
      <name val="Arial"/>
      <family val="2"/>
    </font>
    <font>
      <sz val="9"/>
      <name val="Arial"/>
      <family val="2"/>
    </font>
    <font>
      <b/>
      <i/>
      <sz val="14"/>
      <name val="Arial"/>
      <family val="2"/>
    </font>
    <font>
      <sz val="10"/>
      <name val="MS Sans Serif"/>
      <family val="2"/>
    </font>
    <font>
      <sz val="10"/>
      <name val="Arial"/>
      <family val="2"/>
    </font>
    <font>
      <sz val="11"/>
      <color theme="1"/>
      <name val="Calibri"/>
      <family val="2"/>
      <scheme val="minor"/>
    </font>
    <font>
      <u/>
      <sz val="11"/>
      <color theme="10"/>
      <name val="Calibri"/>
      <family val="2"/>
      <scheme val="minor"/>
    </font>
    <font>
      <sz val="10"/>
      <color theme="1"/>
      <name val="Arial"/>
      <family val="2"/>
    </font>
  </fonts>
  <fills count="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medium">
        <color indexed="64"/>
      </left>
      <right style="medium">
        <color indexed="64"/>
      </right>
      <top style="thin">
        <color indexed="64"/>
      </top>
      <bottom/>
      <diagonal/>
    </border>
  </borders>
  <cellStyleXfs count="13">
    <xf numFmtId="0" fontId="0" fillId="0" borderId="0"/>
    <xf numFmtId="43" fontId="20" fillId="0" borderId="0" applyFont="0" applyFill="0" applyBorder="0" applyAlignment="0" applyProtection="0"/>
    <xf numFmtId="0" fontId="2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20" fillId="0" borderId="0"/>
    <xf numFmtId="0" fontId="18" fillId="0" borderId="0"/>
    <xf numFmtId="0" fontId="19" fillId="0" borderId="0"/>
    <xf numFmtId="0" fontId="20" fillId="0" borderId="0"/>
    <xf numFmtId="0" fontId="20" fillId="0" borderId="0"/>
  </cellStyleXfs>
  <cellXfs count="302">
    <xf numFmtId="0" fontId="0" fillId="0" borderId="0" xfId="0"/>
    <xf numFmtId="0" fontId="0" fillId="0" borderId="0" xfId="0" applyBorder="1"/>
    <xf numFmtId="0" fontId="4" fillId="0" borderId="0" xfId="0" applyFont="1"/>
    <xf numFmtId="0" fontId="4" fillId="0" borderId="0" xfId="0" applyFont="1" applyBorder="1"/>
    <xf numFmtId="0" fontId="4" fillId="0" borderId="0" xfId="0" applyFont="1" applyBorder="1" applyProtection="1">
      <protection hidden="1"/>
    </xf>
    <xf numFmtId="0" fontId="4" fillId="0" borderId="0" xfId="0" applyFont="1" applyProtection="1">
      <protection hidden="1"/>
    </xf>
    <xf numFmtId="0" fontId="0" fillId="0" borderId="0" xfId="0" applyProtection="1">
      <protection hidden="1"/>
    </xf>
    <xf numFmtId="0" fontId="3" fillId="0" borderId="1" xfId="0" applyFont="1" applyBorder="1" applyProtection="1">
      <protection hidden="1"/>
    </xf>
    <xf numFmtId="0" fontId="3" fillId="0" borderId="0" xfId="0" applyFont="1" applyBorder="1" applyProtection="1">
      <protection hidden="1"/>
    </xf>
    <xf numFmtId="0" fontId="5" fillId="0" borderId="0" xfId="0" applyFont="1" applyProtection="1">
      <protection hidden="1"/>
    </xf>
    <xf numFmtId="0" fontId="5" fillId="0" borderId="0" xfId="0" applyFont="1" applyBorder="1" applyProtection="1">
      <protection hidden="1"/>
    </xf>
    <xf numFmtId="0" fontId="3" fillId="0" borderId="0" xfId="0" applyFont="1" applyProtection="1">
      <protection hidden="1"/>
    </xf>
    <xf numFmtId="0" fontId="0" fillId="0" borderId="0" xfId="0" applyBorder="1" applyProtection="1">
      <protection hidden="1"/>
    </xf>
    <xf numFmtId="0" fontId="2" fillId="0" borderId="0" xfId="0" applyFont="1" applyProtection="1">
      <protection hidden="1"/>
    </xf>
    <xf numFmtId="0" fontId="4" fillId="0" borderId="1" xfId="0" applyFont="1" applyBorder="1" applyProtection="1">
      <protection hidden="1"/>
    </xf>
    <xf numFmtId="0" fontId="0" fillId="0" borderId="1" xfId="0" applyBorder="1" applyProtection="1">
      <protection hidden="1"/>
    </xf>
    <xf numFmtId="22" fontId="4" fillId="0" borderId="0" xfId="0" applyNumberFormat="1" applyFont="1" applyAlignment="1" applyProtection="1">
      <alignment horizontal="left"/>
      <protection hidden="1"/>
    </xf>
    <xf numFmtId="0" fontId="7" fillId="0" borderId="0" xfId="0" applyFont="1" applyProtection="1">
      <protection hidden="1"/>
    </xf>
    <xf numFmtId="0" fontId="7" fillId="0" borderId="1" xfId="0" applyFont="1" applyBorder="1" applyProtection="1">
      <protection hidden="1"/>
    </xf>
    <xf numFmtId="0" fontId="8" fillId="0" borderId="1" xfId="0" applyFont="1" applyBorder="1" applyProtection="1">
      <protection hidden="1"/>
    </xf>
    <xf numFmtId="0" fontId="7" fillId="0" borderId="2" xfId="0" applyFont="1" applyBorder="1" applyProtection="1">
      <protection hidden="1"/>
    </xf>
    <xf numFmtId="0" fontId="2" fillId="0" borderId="3" xfId="0" applyFont="1" applyBorder="1" applyProtection="1">
      <protection hidden="1"/>
    </xf>
    <xf numFmtId="0" fontId="2" fillId="0" borderId="4" xfId="0" applyFont="1" applyBorder="1" applyProtection="1">
      <protection hidden="1"/>
    </xf>
    <xf numFmtId="0" fontId="7" fillId="0" borderId="0" xfId="0" applyFont="1" applyBorder="1" applyProtection="1">
      <protection hidden="1"/>
    </xf>
    <xf numFmtId="0" fontId="2" fillId="0" borderId="0" xfId="0" applyFont="1" applyBorder="1" applyProtection="1">
      <protection hidden="1"/>
    </xf>
    <xf numFmtId="0" fontId="2" fillId="0" borderId="0" xfId="0" applyFont="1" applyBorder="1" applyAlignment="1" applyProtection="1">
      <alignment horizontal="right"/>
      <protection hidden="1"/>
    </xf>
    <xf numFmtId="4" fontId="7" fillId="0" borderId="0" xfId="0" applyNumberFormat="1" applyFont="1" applyBorder="1" applyAlignment="1" applyProtection="1">
      <alignment horizontal="right"/>
      <protection hidden="1"/>
    </xf>
    <xf numFmtId="0" fontId="2" fillId="2" borderId="1" xfId="0" applyFont="1" applyFill="1" applyBorder="1" applyProtection="1">
      <protection hidden="1"/>
    </xf>
    <xf numFmtId="0" fontId="2" fillId="2" borderId="3" xfId="0" applyFont="1" applyFill="1" applyBorder="1" applyProtection="1">
      <protection hidden="1"/>
    </xf>
    <xf numFmtId="0" fontId="2" fillId="2" borderId="4" xfId="0" applyFont="1" applyFill="1" applyBorder="1" applyProtection="1">
      <protection hidden="1"/>
    </xf>
    <xf numFmtId="0" fontId="2" fillId="2" borderId="0" xfId="0" applyFont="1" applyFill="1" applyProtection="1">
      <protection hidden="1"/>
    </xf>
    <xf numFmtId="0" fontId="2" fillId="0" borderId="0" xfId="0" applyFont="1" applyFill="1" applyBorder="1" applyProtection="1">
      <protection hidden="1"/>
    </xf>
    <xf numFmtId="0" fontId="2" fillId="0" borderId="0" xfId="0" applyFont="1" applyAlignment="1" applyProtection="1">
      <alignment horizontal="center"/>
      <protection hidden="1"/>
    </xf>
    <xf numFmtId="0" fontId="7" fillId="0" borderId="0" xfId="0" applyFont="1" applyAlignment="1" applyProtection="1">
      <alignment horizontal="left"/>
      <protection hidden="1"/>
    </xf>
    <xf numFmtId="4" fontId="4" fillId="0" borderId="2" xfId="0" quotePrefix="1" applyNumberFormat="1" applyFont="1" applyBorder="1" applyProtection="1">
      <protection hidden="1"/>
    </xf>
    <xf numFmtId="0" fontId="9" fillId="0" borderId="5" xfId="0" applyFont="1" applyBorder="1" applyProtection="1">
      <protection hidden="1"/>
    </xf>
    <xf numFmtId="0" fontId="9" fillId="0" borderId="0" xfId="0" applyFont="1" applyBorder="1" applyProtection="1">
      <protection hidden="1"/>
    </xf>
    <xf numFmtId="0" fontId="9" fillId="0" borderId="0" xfId="0" applyFont="1" applyProtection="1">
      <protection hidden="1"/>
    </xf>
    <xf numFmtId="0" fontId="9" fillId="0" borderId="6" xfId="0" applyFont="1" applyBorder="1" applyProtection="1">
      <protection hidden="1"/>
    </xf>
    <xf numFmtId="0" fontId="8" fillId="0" borderId="0" xfId="0" applyFont="1" applyProtection="1">
      <protection hidden="1"/>
    </xf>
    <xf numFmtId="0" fontId="9" fillId="0" borderId="0" xfId="0" applyFont="1"/>
    <xf numFmtId="49" fontId="9" fillId="0" borderId="0" xfId="0" applyNumberFormat="1" applyFont="1" applyAlignment="1" applyProtection="1">
      <alignment horizontal="center"/>
      <protection hidden="1"/>
    </xf>
    <xf numFmtId="0" fontId="9" fillId="0" borderId="2" xfId="0" applyFont="1" applyBorder="1" applyAlignment="1" applyProtection="1">
      <alignment horizontal="center"/>
      <protection hidden="1"/>
    </xf>
    <xf numFmtId="0" fontId="9" fillId="0" borderId="7" xfId="0" applyFont="1" applyBorder="1" applyProtection="1">
      <protection hidden="1"/>
    </xf>
    <xf numFmtId="4" fontId="9" fillId="0" borderId="2" xfId="0" applyNumberFormat="1" applyFont="1" applyBorder="1" applyProtection="1">
      <protection hidden="1"/>
    </xf>
    <xf numFmtId="3" fontId="9" fillId="0" borderId="2" xfId="0" applyNumberFormat="1" applyFont="1" applyFill="1" applyBorder="1" applyAlignment="1" applyProtection="1">
      <alignment horizontal="center"/>
      <protection hidden="1"/>
    </xf>
    <xf numFmtId="0" fontId="9" fillId="0" borderId="8" xfId="0" applyFont="1" applyBorder="1" applyProtection="1">
      <protection hidden="1"/>
    </xf>
    <xf numFmtId="0" fontId="9" fillId="0" borderId="9" xfId="0" applyFont="1" applyBorder="1" applyProtection="1">
      <protection hidden="1"/>
    </xf>
    <xf numFmtId="3" fontId="9" fillId="0" borderId="2" xfId="0" applyNumberFormat="1" applyFont="1" applyFill="1" applyBorder="1" applyProtection="1">
      <protection hidden="1"/>
    </xf>
    <xf numFmtId="0" fontId="9" fillId="0" borderId="0" xfId="0" applyFont="1" applyFill="1" applyBorder="1" applyProtection="1">
      <protection hidden="1"/>
    </xf>
    <xf numFmtId="3" fontId="9" fillId="0" borderId="0" xfId="0" applyNumberFormat="1" applyFont="1" applyFill="1" applyBorder="1" applyProtection="1">
      <protection hidden="1"/>
    </xf>
    <xf numFmtId="3" fontId="9" fillId="0" borderId="3" xfId="0" applyNumberFormat="1" applyFont="1" applyFill="1" applyBorder="1" applyProtection="1">
      <protection hidden="1"/>
    </xf>
    <xf numFmtId="0" fontId="9" fillId="0" borderId="3" xfId="0" applyFont="1" applyFill="1" applyBorder="1" applyProtection="1">
      <protection hidden="1"/>
    </xf>
    <xf numFmtId="3" fontId="9" fillId="0" borderId="4" xfId="0" applyNumberFormat="1" applyFont="1" applyFill="1" applyBorder="1" applyProtection="1">
      <protection hidden="1"/>
    </xf>
    <xf numFmtId="4" fontId="9" fillId="0" borderId="9" xfId="0" applyNumberFormat="1" applyFont="1" applyBorder="1" applyProtection="1">
      <protection hidden="1"/>
    </xf>
    <xf numFmtId="0" fontId="8" fillId="0" borderId="3" xfId="0" applyFont="1" applyBorder="1" applyProtection="1">
      <protection hidden="1"/>
    </xf>
    <xf numFmtId="4" fontId="9" fillId="0" borderId="0" xfId="0" applyNumberFormat="1" applyFont="1" applyBorder="1" applyProtection="1">
      <protection hidden="1"/>
    </xf>
    <xf numFmtId="0" fontId="9" fillId="0" borderId="3" xfId="0" applyFont="1" applyBorder="1" applyProtection="1">
      <protection hidden="1"/>
    </xf>
    <xf numFmtId="4" fontId="9" fillId="0" borderId="4" xfId="0" applyNumberFormat="1" applyFont="1" applyBorder="1" applyProtection="1">
      <protection hidden="1"/>
    </xf>
    <xf numFmtId="4" fontId="9" fillId="0" borderId="7" xfId="0" applyNumberFormat="1" applyFont="1" applyBorder="1" applyProtection="1">
      <protection hidden="1"/>
    </xf>
    <xf numFmtId="0" fontId="9" fillId="0" borderId="4" xfId="0" applyFont="1" applyBorder="1" applyProtection="1">
      <protection hidden="1"/>
    </xf>
    <xf numFmtId="49" fontId="9" fillId="0" borderId="0" xfId="0" applyNumberFormat="1" applyFont="1" applyBorder="1" applyAlignment="1" applyProtection="1">
      <alignment horizontal="center"/>
      <protection hidden="1"/>
    </xf>
    <xf numFmtId="49" fontId="9" fillId="0" borderId="0" xfId="0" applyNumberFormat="1" applyFont="1" applyBorder="1" applyAlignment="1" applyProtection="1">
      <alignment horizontal="centerContinuous"/>
      <protection hidden="1"/>
    </xf>
    <xf numFmtId="0" fontId="9" fillId="0" borderId="8" xfId="0" applyFont="1" applyBorder="1" applyAlignment="1" applyProtection="1">
      <alignment horizontal="center"/>
      <protection hidden="1"/>
    </xf>
    <xf numFmtId="0" fontId="9" fillId="0" borderId="10" xfId="0" applyFont="1" applyBorder="1" applyAlignment="1" applyProtection="1">
      <alignment horizontal="center"/>
      <protection hidden="1"/>
    </xf>
    <xf numFmtId="0" fontId="8" fillId="0" borderId="11" xfId="0" applyFont="1" applyBorder="1" applyProtection="1">
      <protection hidden="1"/>
    </xf>
    <xf numFmtId="0" fontId="9" fillId="0" borderId="9" xfId="0" applyFont="1" applyBorder="1" applyAlignment="1" applyProtection="1">
      <alignment horizontal="center"/>
      <protection hidden="1"/>
    </xf>
    <xf numFmtId="0" fontId="9" fillId="0" borderId="12" xfId="0" applyFont="1" applyBorder="1" applyAlignment="1" applyProtection="1">
      <alignment horizontal="center"/>
      <protection hidden="1"/>
    </xf>
    <xf numFmtId="0" fontId="8" fillId="0" borderId="2" xfId="0" applyFont="1" applyBorder="1" applyProtection="1">
      <protection hidden="1"/>
    </xf>
    <xf numFmtId="3" fontId="9" fillId="0" borderId="7" xfId="0" applyNumberFormat="1" applyFont="1" applyFill="1" applyBorder="1" applyAlignment="1" applyProtection="1">
      <alignment horizontal="center"/>
      <protection hidden="1"/>
    </xf>
    <xf numFmtId="0" fontId="9" fillId="0" borderId="0" xfId="0" applyFont="1" applyFill="1" applyProtection="1">
      <protection hidden="1"/>
    </xf>
    <xf numFmtId="49" fontId="9" fillId="0" borderId="0" xfId="0" applyNumberFormat="1" applyFont="1" applyFill="1" applyAlignment="1" applyProtection="1">
      <alignment horizontal="center"/>
      <protection hidden="1"/>
    </xf>
    <xf numFmtId="0" fontId="9" fillId="0" borderId="8" xfId="0" applyFont="1" applyFill="1" applyBorder="1" applyProtection="1">
      <protection hidden="1"/>
    </xf>
    <xf numFmtId="0" fontId="8" fillId="0" borderId="9" xfId="0" applyFont="1" applyBorder="1" applyProtection="1">
      <protection hidden="1"/>
    </xf>
    <xf numFmtId="0" fontId="9" fillId="0" borderId="9" xfId="0" applyFont="1" applyFill="1" applyBorder="1" applyAlignment="1" applyProtection="1">
      <alignment horizontal="center"/>
      <protection hidden="1"/>
    </xf>
    <xf numFmtId="0" fontId="9" fillId="0" borderId="1" xfId="0" applyFont="1" applyBorder="1" applyProtection="1">
      <protection hidden="1"/>
    </xf>
    <xf numFmtId="0" fontId="9" fillId="0" borderId="7" xfId="0" applyFont="1" applyFill="1" applyBorder="1" applyAlignment="1" applyProtection="1">
      <alignment horizontal="center"/>
      <protection hidden="1"/>
    </xf>
    <xf numFmtId="0" fontId="9" fillId="0" borderId="0" xfId="0" applyFont="1" applyFill="1"/>
    <xf numFmtId="4" fontId="9" fillId="0" borderId="0" xfId="0" applyNumberFormat="1" applyFont="1" applyFill="1" applyBorder="1" applyProtection="1">
      <protection hidden="1"/>
    </xf>
    <xf numFmtId="0" fontId="8" fillId="0" borderId="0" xfId="0" applyFont="1" applyBorder="1" applyAlignment="1" applyProtection="1">
      <alignment horizontal="centerContinuous"/>
      <protection hidden="1"/>
    </xf>
    <xf numFmtId="49" fontId="9" fillId="0" borderId="0" xfId="0" applyNumberFormat="1" applyFont="1" applyProtection="1">
      <protection hidden="1"/>
    </xf>
    <xf numFmtId="0" fontId="10" fillId="0" borderId="0" xfId="0" applyFont="1" applyProtection="1">
      <protection hidden="1"/>
    </xf>
    <xf numFmtId="0" fontId="2" fillId="2" borderId="0" xfId="0" applyFont="1" applyFill="1" applyBorder="1" applyProtection="1">
      <protection hidden="1"/>
    </xf>
    <xf numFmtId="4" fontId="9" fillId="0" borderId="0" xfId="0" applyNumberFormat="1" applyFont="1" applyFill="1" applyProtection="1">
      <protection hidden="1"/>
    </xf>
    <xf numFmtId="0" fontId="11" fillId="0" borderId="0" xfId="0" applyFont="1" applyProtection="1">
      <protection hidden="1"/>
    </xf>
    <xf numFmtId="0" fontId="0" fillId="0" borderId="0" xfId="0" applyBorder="1" applyAlignment="1" applyProtection="1">
      <alignment horizontal="left"/>
      <protection hidden="1"/>
    </xf>
    <xf numFmtId="0" fontId="7" fillId="0" borderId="2" xfId="0" applyFont="1" applyBorder="1" applyAlignment="1" applyProtection="1">
      <alignment horizontal="right"/>
      <protection hidden="1"/>
    </xf>
    <xf numFmtId="49" fontId="7" fillId="0" borderId="0" xfId="0" applyNumberFormat="1" applyFont="1" applyBorder="1" applyAlignment="1" applyProtection="1">
      <alignment horizontal="right"/>
      <protection hidden="1"/>
    </xf>
    <xf numFmtId="0" fontId="7" fillId="0" borderId="4" xfId="0" applyFont="1" applyBorder="1" applyProtection="1">
      <protection hidden="1"/>
    </xf>
    <xf numFmtId="14" fontId="0" fillId="0" borderId="0" xfId="0" applyNumberFormat="1" applyProtection="1">
      <protection hidden="1"/>
    </xf>
    <xf numFmtId="0" fontId="9" fillId="0" borderId="0"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4" fillId="0" borderId="10" xfId="0" applyFont="1" applyBorder="1" applyAlignment="1" applyProtection="1">
      <alignment horizontal="centerContinuous"/>
      <protection hidden="1"/>
    </xf>
    <xf numFmtId="49" fontId="3" fillId="2" borderId="1" xfId="0" applyNumberFormat="1" applyFont="1" applyFill="1" applyBorder="1" applyAlignment="1" applyProtection="1">
      <alignment horizontal="left"/>
      <protection hidden="1"/>
    </xf>
    <xf numFmtId="0" fontId="4" fillId="0" borderId="2" xfId="0" applyFont="1" applyBorder="1" applyProtection="1">
      <protection hidden="1"/>
    </xf>
    <xf numFmtId="0" fontId="4" fillId="0" borderId="6" xfId="0" applyFont="1" applyBorder="1" applyProtection="1">
      <protection hidden="1"/>
    </xf>
    <xf numFmtId="0" fontId="4" fillId="0" borderId="5" xfId="0" applyFont="1" applyBorder="1" applyProtection="1">
      <protection hidden="1"/>
    </xf>
    <xf numFmtId="0" fontId="4" fillId="0" borderId="11" xfId="0" applyFont="1" applyBorder="1" applyProtection="1">
      <protection hidden="1"/>
    </xf>
    <xf numFmtId="4" fontId="4" fillId="0" borderId="0" xfId="0" applyNumberFormat="1" applyFont="1" applyBorder="1" applyProtection="1">
      <protection hidden="1"/>
    </xf>
    <xf numFmtId="0" fontId="4" fillId="0" borderId="2" xfId="0" applyFont="1" applyBorder="1" applyAlignment="1" applyProtection="1">
      <alignment horizontal="center"/>
      <protection hidden="1"/>
    </xf>
    <xf numFmtId="0" fontId="4" fillId="0" borderId="8" xfId="0" applyFont="1" applyBorder="1" applyProtection="1">
      <protection hidden="1"/>
    </xf>
    <xf numFmtId="0" fontId="4" fillId="0" borderId="7" xfId="0" applyFont="1" applyBorder="1" applyProtection="1">
      <protection hidden="1"/>
    </xf>
    <xf numFmtId="0" fontId="4" fillId="0" borderId="9" xfId="0" applyFont="1" applyBorder="1" applyProtection="1">
      <protection hidden="1"/>
    </xf>
    <xf numFmtId="4" fontId="4" fillId="0" borderId="0" xfId="0" quotePrefix="1" applyNumberFormat="1" applyFont="1" applyBorder="1" applyProtection="1">
      <protection hidden="1"/>
    </xf>
    <xf numFmtId="4" fontId="4" fillId="0" borderId="13" xfId="0" applyNumberFormat="1" applyFont="1" applyBorder="1" applyProtection="1">
      <protection hidden="1"/>
    </xf>
    <xf numFmtId="3" fontId="9" fillId="0" borderId="2" xfId="0" quotePrefix="1" applyNumberFormat="1" applyFont="1" applyFill="1" applyBorder="1" applyProtection="1">
      <protection hidden="1"/>
    </xf>
    <xf numFmtId="3" fontId="9" fillId="0" borderId="0" xfId="0" applyNumberFormat="1" applyFont="1" applyFill="1" applyBorder="1" applyAlignment="1" applyProtection="1">
      <alignment horizontal="center"/>
      <protection hidden="1"/>
    </xf>
    <xf numFmtId="3" fontId="9" fillId="0" borderId="0" xfId="0" applyNumberFormat="1" applyFont="1" applyFill="1" applyProtection="1">
      <protection hidden="1"/>
    </xf>
    <xf numFmtId="3" fontId="9" fillId="0" borderId="0" xfId="0" applyNumberFormat="1" applyFont="1" applyFill="1" applyAlignment="1" applyProtection="1">
      <alignment horizontal="centerContinuous"/>
      <protection hidden="1"/>
    </xf>
    <xf numFmtId="3" fontId="9" fillId="0" borderId="0" xfId="0" applyNumberFormat="1" applyFont="1" applyFill="1" applyAlignment="1" applyProtection="1">
      <alignment horizontal="center"/>
      <protection hidden="1"/>
    </xf>
    <xf numFmtId="3" fontId="9" fillId="0" borderId="8" xfId="0" applyNumberFormat="1" applyFont="1" applyFill="1" applyBorder="1" applyAlignment="1" applyProtection="1">
      <alignment horizontal="center"/>
      <protection hidden="1"/>
    </xf>
    <xf numFmtId="3" fontId="9" fillId="0" borderId="10" xfId="0" applyNumberFormat="1" applyFont="1" applyFill="1" applyBorder="1" applyProtection="1">
      <protection hidden="1"/>
    </xf>
    <xf numFmtId="3" fontId="9" fillId="0" borderId="9" xfId="0" applyNumberFormat="1" applyFont="1" applyFill="1" applyBorder="1" applyAlignment="1" applyProtection="1">
      <alignment horizontal="center"/>
      <protection hidden="1"/>
    </xf>
    <xf numFmtId="3" fontId="9" fillId="0" borderId="12" xfId="0" applyNumberFormat="1" applyFont="1" applyFill="1" applyBorder="1" applyAlignment="1" applyProtection="1">
      <alignment horizontal="center"/>
      <protection hidden="1"/>
    </xf>
    <xf numFmtId="3" fontId="0" fillId="0" borderId="2" xfId="0" applyNumberFormat="1" applyFill="1" applyBorder="1" applyAlignment="1" applyProtection="1">
      <alignment horizontal="center"/>
      <protection hidden="1"/>
    </xf>
    <xf numFmtId="4" fontId="4" fillId="0" borderId="2" xfId="0" applyNumberFormat="1" applyFont="1" applyBorder="1" applyAlignment="1" applyProtection="1">
      <alignment horizontal="center"/>
      <protection hidden="1"/>
    </xf>
    <xf numFmtId="0" fontId="0" fillId="0" borderId="2" xfId="0" applyBorder="1" applyProtection="1">
      <protection hidden="1"/>
    </xf>
    <xf numFmtId="0" fontId="12" fillId="0" borderId="0" xfId="0" applyFont="1" applyProtection="1">
      <protection hidden="1"/>
    </xf>
    <xf numFmtId="0" fontId="13" fillId="0" borderId="0" xfId="0" applyFont="1"/>
    <xf numFmtId="3" fontId="9" fillId="0" borderId="1" xfId="0" applyNumberFormat="1" applyFont="1" applyFill="1" applyBorder="1" applyProtection="1">
      <protection hidden="1"/>
    </xf>
    <xf numFmtId="49" fontId="4" fillId="3" borderId="14" xfId="0" applyNumberFormat="1" applyFont="1" applyFill="1" applyBorder="1" applyAlignment="1" applyProtection="1">
      <alignment horizontal="right"/>
      <protection hidden="1"/>
    </xf>
    <xf numFmtId="168" fontId="4" fillId="3" borderId="14" xfId="0" applyNumberFormat="1" applyFont="1" applyFill="1" applyBorder="1" applyAlignment="1" applyProtection="1">
      <alignment horizontal="right"/>
      <protection hidden="1"/>
    </xf>
    <xf numFmtId="166" fontId="4" fillId="3" borderId="14" xfId="0" applyNumberFormat="1" applyFont="1" applyFill="1" applyBorder="1" applyAlignment="1" applyProtection="1">
      <alignment horizontal="right"/>
      <protection hidden="1"/>
    </xf>
    <xf numFmtId="170" fontId="4" fillId="3" borderId="14" xfId="0" applyNumberFormat="1" applyFont="1" applyFill="1" applyBorder="1" applyAlignment="1" applyProtection="1">
      <alignment horizontal="right"/>
      <protection hidden="1"/>
    </xf>
    <xf numFmtId="3" fontId="4" fillId="3" borderId="15" xfId="0" applyNumberFormat="1" applyFont="1" applyFill="1" applyBorder="1" applyProtection="1">
      <protection hidden="1"/>
    </xf>
    <xf numFmtId="3" fontId="4" fillId="3" borderId="14" xfId="0" applyNumberFormat="1" applyFont="1" applyFill="1" applyBorder="1" applyProtection="1">
      <protection hidden="1"/>
    </xf>
    <xf numFmtId="4" fontId="4" fillId="3" borderId="14" xfId="0" applyNumberFormat="1" applyFont="1" applyFill="1" applyBorder="1" applyProtection="1">
      <protection hidden="1"/>
    </xf>
    <xf numFmtId="4" fontId="4" fillId="3" borderId="16" xfId="0" applyNumberFormat="1" applyFont="1" applyFill="1" applyBorder="1" applyProtection="1">
      <protection hidden="1"/>
    </xf>
    <xf numFmtId="4" fontId="4" fillId="3" borderId="17" xfId="0" applyNumberFormat="1" applyFont="1" applyFill="1" applyBorder="1" applyProtection="1">
      <protection hidden="1"/>
    </xf>
    <xf numFmtId="4" fontId="4" fillId="3" borderId="8" xfId="0" applyNumberFormat="1" applyFont="1" applyFill="1" applyBorder="1" applyAlignment="1" applyProtection="1">
      <alignment horizontal="right"/>
      <protection hidden="1"/>
    </xf>
    <xf numFmtId="4" fontId="4" fillId="3" borderId="18" xfId="0" applyNumberFormat="1" applyFont="1" applyFill="1" applyBorder="1" applyProtection="1">
      <protection hidden="1"/>
    </xf>
    <xf numFmtId="4" fontId="4" fillId="3" borderId="18" xfId="0" quotePrefix="1" applyNumberFormat="1" applyFont="1" applyFill="1" applyBorder="1" applyProtection="1">
      <protection hidden="1"/>
    </xf>
    <xf numFmtId="167" fontId="2" fillId="0" borderId="1" xfId="0" applyNumberFormat="1" applyFont="1" applyFill="1" applyBorder="1" applyAlignment="1" applyProtection="1">
      <alignment horizontal="left"/>
      <protection hidden="1"/>
    </xf>
    <xf numFmtId="10" fontId="9" fillId="0" borderId="2" xfId="0" applyNumberFormat="1" applyFont="1" applyFill="1" applyBorder="1" applyAlignment="1" applyProtection="1">
      <alignment horizontal="center"/>
      <protection hidden="1"/>
    </xf>
    <xf numFmtId="10" fontId="9" fillId="0" borderId="0" xfId="0" applyNumberFormat="1" applyFont="1" applyFill="1" applyBorder="1" applyProtection="1">
      <protection hidden="1"/>
    </xf>
    <xf numFmtId="4" fontId="9" fillId="0" borderId="2" xfId="0" quotePrefix="1" applyNumberFormat="1" applyFont="1" applyBorder="1" applyProtection="1">
      <protection hidden="1"/>
    </xf>
    <xf numFmtId="4" fontId="9" fillId="0" borderId="2" xfId="0" applyNumberFormat="1" applyFont="1" applyFill="1" applyBorder="1" applyProtection="1">
      <protection hidden="1"/>
    </xf>
    <xf numFmtId="4" fontId="8" fillId="0" borderId="3" xfId="0" applyNumberFormat="1" applyFont="1" applyBorder="1" applyProtection="1">
      <protection hidden="1"/>
    </xf>
    <xf numFmtId="4" fontId="8" fillId="0" borderId="2" xfId="0" applyNumberFormat="1" applyFont="1" applyBorder="1" applyProtection="1">
      <protection hidden="1"/>
    </xf>
    <xf numFmtId="4" fontId="9" fillId="0" borderId="0" xfId="0" applyNumberFormat="1" applyFont="1" applyProtection="1">
      <protection hidden="1"/>
    </xf>
    <xf numFmtId="4" fontId="9" fillId="0" borderId="3" xfId="0" applyNumberFormat="1" applyFont="1" applyBorder="1" applyProtection="1">
      <protection hidden="1"/>
    </xf>
    <xf numFmtId="4" fontId="9" fillId="0" borderId="0" xfId="0" applyNumberFormat="1" applyFont="1" applyBorder="1" applyAlignment="1" applyProtection="1">
      <alignment horizontal="center"/>
      <protection hidden="1"/>
    </xf>
    <xf numFmtId="4" fontId="9" fillId="0" borderId="2" xfId="0" applyNumberFormat="1" applyFont="1" applyBorder="1" applyAlignment="1" applyProtection="1">
      <alignment horizontal="center"/>
      <protection hidden="1"/>
    </xf>
    <xf numFmtId="4" fontId="9" fillId="0" borderId="8" xfId="0" applyNumberFormat="1" applyFont="1" applyBorder="1" applyAlignment="1" applyProtection="1">
      <alignment horizontal="center"/>
      <protection hidden="1"/>
    </xf>
    <xf numFmtId="3" fontId="0" fillId="0" borderId="4" xfId="0" applyNumberFormat="1" applyFill="1" applyBorder="1" applyAlignment="1" applyProtection="1">
      <alignment horizontal="center"/>
      <protection hidden="1"/>
    </xf>
    <xf numFmtId="3" fontId="8" fillId="0" borderId="0" xfId="0" applyNumberFormat="1" applyFont="1" applyFill="1" applyBorder="1" applyProtection="1">
      <protection hidden="1"/>
    </xf>
    <xf numFmtId="4" fontId="9" fillId="0" borderId="12" xfId="0" applyNumberFormat="1" applyFont="1" applyBorder="1" applyProtection="1">
      <protection hidden="1"/>
    </xf>
    <xf numFmtId="4" fontId="12" fillId="0" borderId="3" xfId="0" applyNumberFormat="1" applyFont="1" applyBorder="1" applyProtection="1">
      <protection hidden="1"/>
    </xf>
    <xf numFmtId="4" fontId="8" fillId="0" borderId="4" xfId="0" applyNumberFormat="1" applyFont="1" applyBorder="1" applyProtection="1">
      <protection hidden="1"/>
    </xf>
    <xf numFmtId="0" fontId="8" fillId="0" borderId="0" xfId="0" applyFont="1" applyFill="1" applyBorder="1" applyProtection="1">
      <protection hidden="1"/>
    </xf>
    <xf numFmtId="4" fontId="4" fillId="0" borderId="0" xfId="0" applyNumberFormat="1" applyFont="1"/>
    <xf numFmtId="0" fontId="3" fillId="0" borderId="0" xfId="0" applyFont="1" applyFill="1" applyBorder="1" applyProtection="1">
      <protection hidden="1"/>
    </xf>
    <xf numFmtId="4" fontId="3" fillId="0" borderId="0" xfId="0" applyNumberFormat="1" applyFont="1" applyFill="1" applyBorder="1" applyProtection="1">
      <protection hidden="1"/>
    </xf>
    <xf numFmtId="4" fontId="4" fillId="3" borderId="2" xfId="0" applyNumberFormat="1" applyFont="1" applyFill="1" applyBorder="1" applyAlignment="1" applyProtection="1">
      <alignment horizontal="right"/>
      <protection hidden="1"/>
    </xf>
    <xf numFmtId="0" fontId="4" fillId="0" borderId="0" xfId="0" applyFont="1" applyFill="1" applyBorder="1"/>
    <xf numFmtId="4" fontId="4" fillId="3" borderId="2" xfId="0" quotePrefix="1" applyNumberFormat="1" applyFont="1" applyFill="1" applyBorder="1" applyProtection="1">
      <protection hidden="1"/>
    </xf>
    <xf numFmtId="4" fontId="4" fillId="3" borderId="19" xfId="0" applyNumberFormat="1" applyFont="1" applyFill="1" applyBorder="1" applyProtection="1">
      <protection hidden="1"/>
    </xf>
    <xf numFmtId="4" fontId="4" fillId="0" borderId="1" xfId="0" applyNumberFormat="1" applyFont="1" applyFill="1" applyBorder="1" applyAlignment="1" applyProtection="1">
      <alignment horizontal="left"/>
      <protection hidden="1"/>
    </xf>
    <xf numFmtId="0" fontId="0" fillId="0" borderId="0" xfId="0" applyAlignment="1" applyProtection="1">
      <alignment horizontal="left"/>
      <protection hidden="1"/>
    </xf>
    <xf numFmtId="9" fontId="9" fillId="0" borderId="2" xfId="0" applyNumberFormat="1" applyFont="1" applyBorder="1" applyAlignment="1" applyProtection="1">
      <alignment horizontal="center"/>
      <protection hidden="1"/>
    </xf>
    <xf numFmtId="3" fontId="9" fillId="0" borderId="2" xfId="0" applyNumberFormat="1" applyFont="1" applyBorder="1" applyAlignment="1" applyProtection="1">
      <alignment horizontal="center"/>
      <protection hidden="1"/>
    </xf>
    <xf numFmtId="0" fontId="12" fillId="0" borderId="1" xfId="0" applyFont="1" applyBorder="1" applyProtection="1">
      <protection hidden="1"/>
    </xf>
    <xf numFmtId="10" fontId="9" fillId="0" borderId="2" xfId="0" applyNumberFormat="1" applyFont="1" applyFill="1" applyBorder="1" applyProtection="1">
      <protection hidden="1"/>
    </xf>
    <xf numFmtId="0" fontId="9" fillId="0" borderId="2" xfId="0" applyFont="1" applyFill="1" applyBorder="1" applyProtection="1">
      <protection hidden="1"/>
    </xf>
    <xf numFmtId="4" fontId="0" fillId="0" borderId="0" xfId="0" applyNumberFormat="1"/>
    <xf numFmtId="10" fontId="9" fillId="0" borderId="0" xfId="0" applyNumberFormat="1" applyFont="1" applyBorder="1" applyProtection="1">
      <protection hidden="1"/>
    </xf>
    <xf numFmtId="4" fontId="9" fillId="0" borderId="9" xfId="0" applyNumberFormat="1" applyFont="1" applyFill="1" applyBorder="1" applyProtection="1">
      <protection hidden="1"/>
    </xf>
    <xf numFmtId="49" fontId="9" fillId="0" borderId="3" xfId="0" applyNumberFormat="1" applyFont="1" applyBorder="1" applyAlignment="1" applyProtection="1">
      <alignment horizontal="center"/>
      <protection hidden="1"/>
    </xf>
    <xf numFmtId="49" fontId="9" fillId="0" borderId="3" xfId="0" applyNumberFormat="1" applyFont="1" applyBorder="1" applyAlignment="1" applyProtection="1">
      <alignment horizontal="centerContinuous"/>
      <protection hidden="1"/>
    </xf>
    <xf numFmtId="49" fontId="9" fillId="0" borderId="4" xfId="0" applyNumberFormat="1" applyFont="1" applyBorder="1" applyAlignment="1" applyProtection="1">
      <alignment horizontal="center"/>
      <protection hidden="1"/>
    </xf>
    <xf numFmtId="0" fontId="0" fillId="0" borderId="0" xfId="0" applyAlignment="1">
      <alignment horizontal="center"/>
    </xf>
    <xf numFmtId="0" fontId="0" fillId="0" borderId="0" xfId="0" applyBorder="1" applyAlignment="1">
      <alignment horizontal="center"/>
    </xf>
    <xf numFmtId="172" fontId="9" fillId="0" borderId="0" xfId="0" applyNumberFormat="1" applyFont="1" applyFill="1" applyBorder="1" applyAlignment="1" applyProtection="1">
      <alignment horizontal="right"/>
      <protection hidden="1"/>
    </xf>
    <xf numFmtId="4" fontId="8" fillId="0" borderId="18" xfId="0" applyNumberFormat="1" applyFont="1" applyBorder="1" applyAlignment="1" applyProtection="1">
      <alignment horizontal="right"/>
      <protection hidden="1"/>
    </xf>
    <xf numFmtId="4" fontId="8" fillId="0" borderId="18" xfId="0" applyNumberFormat="1" applyFont="1" applyBorder="1" applyProtection="1">
      <protection hidden="1"/>
    </xf>
    <xf numFmtId="3" fontId="0" fillId="0" borderId="0" xfId="0" applyNumberFormat="1" applyFill="1" applyBorder="1" applyProtection="1">
      <protection hidden="1"/>
    </xf>
    <xf numFmtId="0" fontId="13" fillId="0" borderId="1" xfId="0" applyFont="1" applyBorder="1" applyProtection="1">
      <protection hidden="1"/>
    </xf>
    <xf numFmtId="0" fontId="0" fillId="0" borderId="0" xfId="0" applyBorder="1" applyAlignment="1" applyProtection="1">
      <alignment horizontal="center"/>
      <protection hidden="1"/>
    </xf>
    <xf numFmtId="0" fontId="0" fillId="0" borderId="8" xfId="0" applyBorder="1" applyAlignment="1" applyProtection="1">
      <alignment horizontal="center"/>
      <protection hidden="1"/>
    </xf>
    <xf numFmtId="0" fontId="0" fillId="0" borderId="5" xfId="0" applyBorder="1" applyProtection="1">
      <protection hidden="1"/>
    </xf>
    <xf numFmtId="0" fontId="0" fillId="0" borderId="7" xfId="0" applyBorder="1" applyAlignment="1" applyProtection="1">
      <alignment horizontal="center"/>
      <protection hidden="1"/>
    </xf>
    <xf numFmtId="0" fontId="0" fillId="0" borderId="9" xfId="0" applyBorder="1" applyAlignment="1" applyProtection="1">
      <alignment horizontal="center"/>
      <protection hidden="1"/>
    </xf>
    <xf numFmtId="0" fontId="0" fillId="0" borderId="20" xfId="0" applyBorder="1" applyAlignment="1" applyProtection="1">
      <alignment horizontal="center"/>
      <protection hidden="1"/>
    </xf>
    <xf numFmtId="3" fontId="0" fillId="0" borderId="2" xfId="0" applyNumberFormat="1" applyFill="1" applyBorder="1" applyProtection="1">
      <protection hidden="1"/>
    </xf>
    <xf numFmtId="0" fontId="0" fillId="0" borderId="20" xfId="0" applyBorder="1" applyProtection="1">
      <protection hidden="1"/>
    </xf>
    <xf numFmtId="3" fontId="0" fillId="0" borderId="21" xfId="0" applyNumberFormat="1" applyBorder="1" applyProtection="1">
      <protection hidden="1"/>
    </xf>
    <xf numFmtId="3" fontId="0" fillId="0" borderId="0" xfId="0" applyNumberFormat="1" applyProtection="1">
      <protection hidden="1"/>
    </xf>
    <xf numFmtId="3" fontId="0" fillId="0" borderId="20" xfId="0" applyNumberFormat="1" applyBorder="1" applyProtection="1">
      <protection hidden="1"/>
    </xf>
    <xf numFmtId="3" fontId="0" fillId="0" borderId="0" xfId="0" applyNumberFormat="1" applyBorder="1" applyProtection="1">
      <protection hidden="1"/>
    </xf>
    <xf numFmtId="0" fontId="11" fillId="0" borderId="5" xfId="0" applyFont="1" applyBorder="1" applyProtection="1">
      <protection hidden="1"/>
    </xf>
    <xf numFmtId="3" fontId="9" fillId="0" borderId="4" xfId="0" applyNumberFormat="1" applyFont="1" applyFill="1" applyBorder="1" applyAlignment="1" applyProtection="1">
      <alignment horizontal="right"/>
      <protection hidden="1"/>
    </xf>
    <xf numFmtId="3" fontId="0" fillId="4" borderId="2" xfId="0" applyNumberFormat="1" applyFill="1" applyBorder="1" applyProtection="1">
      <protection locked="0"/>
    </xf>
    <xf numFmtId="3" fontId="0" fillId="4" borderId="3" xfId="0" applyNumberFormat="1" applyFill="1" applyBorder="1" applyProtection="1">
      <protection locked="0"/>
    </xf>
    <xf numFmtId="0" fontId="0" fillId="4" borderId="2" xfId="0" applyFill="1" applyBorder="1" applyProtection="1">
      <protection locked="0"/>
    </xf>
    <xf numFmtId="3" fontId="0" fillId="4" borderId="2" xfId="0" applyNumberFormat="1" applyFill="1" applyBorder="1" applyAlignment="1" applyProtection="1">
      <alignment horizontal="right"/>
      <protection locked="0"/>
    </xf>
    <xf numFmtId="172" fontId="9" fillId="4" borderId="2" xfId="0" applyNumberFormat="1" applyFont="1" applyFill="1" applyBorder="1" applyAlignment="1" applyProtection="1">
      <alignment horizontal="right"/>
      <protection locked="0"/>
    </xf>
    <xf numFmtId="3" fontId="9" fillId="4" borderId="2" xfId="0" applyNumberFormat="1" applyFont="1" applyFill="1" applyBorder="1" applyProtection="1">
      <protection locked="0"/>
    </xf>
    <xf numFmtId="3" fontId="0" fillId="4" borderId="18" xfId="0" applyNumberFormat="1" applyFill="1" applyBorder="1" applyProtection="1">
      <protection locked="0"/>
    </xf>
    <xf numFmtId="172" fontId="9" fillId="0" borderId="2" xfId="0" applyNumberFormat="1" applyFont="1" applyFill="1" applyBorder="1" applyAlignment="1" applyProtection="1">
      <alignment horizontal="center"/>
      <protection hidden="1"/>
    </xf>
    <xf numFmtId="4" fontId="0" fillId="0" borderId="0" xfId="0" applyNumberFormat="1" applyProtection="1">
      <protection locked="0"/>
    </xf>
    <xf numFmtId="49" fontId="7" fillId="0" borderId="0" xfId="0" applyNumberFormat="1" applyFont="1" applyAlignment="1" applyProtection="1">
      <alignment horizontal="center"/>
      <protection hidden="1"/>
    </xf>
    <xf numFmtId="0" fontId="2" fillId="4" borderId="1" xfId="0" applyFont="1" applyFill="1" applyBorder="1" applyAlignment="1" applyProtection="1">
      <alignment horizontal="left"/>
      <protection locked="0"/>
    </xf>
    <xf numFmtId="0" fontId="2" fillId="4" borderId="3" xfId="0" applyFont="1" applyFill="1" applyBorder="1" applyProtection="1">
      <protection locked="0"/>
    </xf>
    <xf numFmtId="0" fontId="2" fillId="4" borderId="4" xfId="0" applyFont="1" applyFill="1" applyBorder="1" applyProtection="1">
      <protection locked="0"/>
    </xf>
    <xf numFmtId="4" fontId="7" fillId="4" borderId="2" xfId="0" applyNumberFormat="1" applyFont="1" applyFill="1" applyBorder="1" applyAlignment="1" applyProtection="1">
      <alignment horizontal="right"/>
      <protection locked="0"/>
    </xf>
    <xf numFmtId="0" fontId="2" fillId="0" borderId="0" xfId="0" applyFont="1" applyFill="1" applyProtection="1">
      <protection hidden="1"/>
    </xf>
    <xf numFmtId="0" fontId="3" fillId="0" borderId="0" xfId="0" applyFont="1" applyAlignment="1" applyProtection="1">
      <alignment horizontal="left"/>
      <protection hidden="1"/>
    </xf>
    <xf numFmtId="0" fontId="6" fillId="0" borderId="0" xfId="0" applyFont="1" applyAlignment="1" applyProtection="1">
      <alignment horizontal="left"/>
      <protection hidden="1"/>
    </xf>
    <xf numFmtId="0" fontId="10" fillId="0" borderId="0" xfId="0" applyFont="1" applyBorder="1" applyProtection="1">
      <protection hidden="1"/>
    </xf>
    <xf numFmtId="0" fontId="9" fillId="4" borderId="5" xfId="0" applyFont="1" applyFill="1" applyBorder="1" applyProtection="1">
      <protection locked="0"/>
    </xf>
    <xf numFmtId="4" fontId="9" fillId="4" borderId="2" xfId="0" applyNumberFormat="1" applyFont="1" applyFill="1" applyBorder="1" applyProtection="1">
      <protection locked="0"/>
    </xf>
    <xf numFmtId="0" fontId="12" fillId="0" borderId="4" xfId="0" applyFont="1" applyBorder="1" applyAlignment="1" applyProtection="1">
      <alignment horizontal="center"/>
      <protection hidden="1"/>
    </xf>
    <xf numFmtId="4" fontId="9" fillId="0" borderId="2" xfId="0" quotePrefix="1" applyNumberFormat="1" applyFont="1" applyFill="1" applyBorder="1" applyProtection="1">
      <protection hidden="1"/>
    </xf>
    <xf numFmtId="0" fontId="14" fillId="0" borderId="0" xfId="0" applyFont="1" applyBorder="1" applyAlignment="1" applyProtection="1">
      <alignment wrapText="1"/>
      <protection hidden="1"/>
    </xf>
    <xf numFmtId="0" fontId="12" fillId="0" borderId="9" xfId="0" applyFont="1" applyBorder="1" applyProtection="1">
      <protection hidden="1"/>
    </xf>
    <xf numFmtId="3" fontId="9" fillId="0" borderId="2" xfId="0" quotePrefix="1" applyNumberFormat="1" applyFont="1" applyFill="1" applyBorder="1" applyAlignment="1" applyProtection="1">
      <alignment horizontal="center"/>
      <protection hidden="1"/>
    </xf>
    <xf numFmtId="3" fontId="0" fillId="0" borderId="0" xfId="0" applyNumberFormat="1" applyFill="1" applyBorder="1" applyAlignment="1" applyProtection="1">
      <alignment horizontal="center"/>
      <protection hidden="1"/>
    </xf>
    <xf numFmtId="0" fontId="0" fillId="0" borderId="9" xfId="0" applyBorder="1" applyProtection="1">
      <protection hidden="1"/>
    </xf>
    <xf numFmtId="0" fontId="9" fillId="0" borderId="20" xfId="0" applyFont="1" applyBorder="1" applyProtection="1">
      <protection hidden="1"/>
    </xf>
    <xf numFmtId="0" fontId="0" fillId="0" borderId="0" xfId="0" applyFill="1" applyBorder="1" applyAlignment="1" applyProtection="1">
      <alignment horizontal="center"/>
      <protection hidden="1"/>
    </xf>
    <xf numFmtId="0" fontId="0" fillId="0" borderId="20" xfId="0" applyFill="1" applyBorder="1" applyAlignment="1" applyProtection="1">
      <alignment horizontal="center"/>
      <protection hidden="1"/>
    </xf>
    <xf numFmtId="3" fontId="4" fillId="3" borderId="19" xfId="0" applyNumberFormat="1" applyFont="1" applyFill="1" applyBorder="1" applyAlignment="1" applyProtection="1">
      <alignment horizontal="right"/>
      <protection hidden="1"/>
    </xf>
    <xf numFmtId="3" fontId="9" fillId="3" borderId="14" xfId="0" applyNumberFormat="1" applyFont="1" applyFill="1" applyBorder="1" applyAlignment="1" applyProtection="1">
      <alignment horizontal="right"/>
      <protection hidden="1"/>
    </xf>
    <xf numFmtId="3" fontId="9" fillId="3" borderId="14" xfId="0" applyNumberFormat="1" applyFont="1" applyFill="1" applyBorder="1" applyProtection="1">
      <protection hidden="1"/>
    </xf>
    <xf numFmtId="3" fontId="9" fillId="0" borderId="9" xfId="0" applyNumberFormat="1" applyFont="1" applyFill="1" applyBorder="1" applyProtection="1">
      <protection hidden="1"/>
    </xf>
    <xf numFmtId="0" fontId="4" fillId="0" borderId="1" xfId="0" applyFont="1" applyBorder="1" applyAlignment="1" applyProtection="1">
      <alignment horizontal="left"/>
      <protection hidden="1"/>
    </xf>
    <xf numFmtId="3" fontId="9" fillId="0" borderId="0" xfId="0" applyNumberFormat="1" applyFont="1" applyFill="1" applyBorder="1" applyAlignment="1" applyProtection="1">
      <alignment horizontal="right"/>
      <protection hidden="1"/>
    </xf>
    <xf numFmtId="0" fontId="0" fillId="0" borderId="0" xfId="0" applyAlignment="1" applyProtection="1">
      <alignment horizontal="center"/>
      <protection hidden="1"/>
    </xf>
    <xf numFmtId="3" fontId="0" fillId="0" borderId="13" xfId="0" applyNumberFormat="1" applyBorder="1" applyProtection="1">
      <protection hidden="1"/>
    </xf>
    <xf numFmtId="9" fontId="9" fillId="0" borderId="4" xfId="0" applyNumberFormat="1" applyFont="1" applyBorder="1" applyAlignment="1" applyProtection="1">
      <alignment horizontal="center"/>
      <protection hidden="1"/>
    </xf>
    <xf numFmtId="0" fontId="12" fillId="0" borderId="0" xfId="0" applyFont="1" applyBorder="1" applyProtection="1">
      <protection hidden="1"/>
    </xf>
    <xf numFmtId="49" fontId="9" fillId="0" borderId="8" xfId="0" applyNumberFormat="1" applyFont="1" applyBorder="1" applyAlignment="1" applyProtection="1">
      <alignment horizontal="center"/>
      <protection hidden="1"/>
    </xf>
    <xf numFmtId="0" fontId="8" fillId="0" borderId="7" xfId="0" applyFont="1" applyBorder="1" applyProtection="1">
      <protection hidden="1"/>
    </xf>
    <xf numFmtId="3" fontId="9" fillId="0" borderId="2" xfId="0" applyNumberFormat="1" applyFont="1" applyFill="1" applyBorder="1" applyAlignment="1" applyProtection="1">
      <alignment horizontal="right"/>
      <protection hidden="1"/>
    </xf>
    <xf numFmtId="3" fontId="9" fillId="0" borderId="0" xfId="0" applyNumberFormat="1" applyFont="1" applyBorder="1" applyProtection="1">
      <protection hidden="1"/>
    </xf>
    <xf numFmtId="4" fontId="9" fillId="0" borderId="22" xfId="0" applyNumberFormat="1" applyFont="1" applyBorder="1" applyProtection="1">
      <protection hidden="1"/>
    </xf>
    <xf numFmtId="10" fontId="9" fillId="0" borderId="22" xfId="0" applyNumberFormat="1" applyFont="1" applyBorder="1" applyProtection="1">
      <protection hidden="1"/>
    </xf>
    <xf numFmtId="4" fontId="9" fillId="0" borderId="4" xfId="0" applyNumberFormat="1" applyFont="1" applyFill="1" applyBorder="1" applyProtection="1">
      <protection hidden="1"/>
    </xf>
    <xf numFmtId="169" fontId="4" fillId="3" borderId="23" xfId="0" applyNumberFormat="1" applyFont="1" applyFill="1" applyBorder="1" applyAlignment="1" applyProtection="1">
      <alignment horizontal="right"/>
      <protection hidden="1"/>
    </xf>
    <xf numFmtId="3" fontId="4" fillId="3" borderId="14" xfId="0" applyNumberFormat="1" applyFont="1" applyFill="1" applyBorder="1" applyAlignment="1" applyProtection="1">
      <alignment horizontal="right"/>
      <protection hidden="1"/>
    </xf>
    <xf numFmtId="0" fontId="13" fillId="5" borderId="1" xfId="0" applyFont="1" applyFill="1" applyBorder="1" applyProtection="1">
      <protection hidden="1"/>
    </xf>
    <xf numFmtId="0" fontId="13" fillId="5" borderId="11" xfId="0" applyFont="1" applyFill="1" applyBorder="1" applyProtection="1">
      <protection hidden="1"/>
    </xf>
    <xf numFmtId="0" fontId="2" fillId="4" borderId="2" xfId="0" applyFont="1" applyFill="1" applyBorder="1" applyAlignment="1" applyProtection="1">
      <alignment horizontal="left"/>
      <protection locked="0"/>
    </xf>
    <xf numFmtId="3" fontId="16" fillId="0" borderId="2" xfId="0" applyNumberFormat="1" applyFont="1" applyFill="1" applyBorder="1" applyProtection="1">
      <protection hidden="1"/>
    </xf>
    <xf numFmtId="0" fontId="2" fillId="4" borderId="22" xfId="0" applyFont="1" applyFill="1" applyBorder="1" applyProtection="1">
      <protection locked="0"/>
    </xf>
    <xf numFmtId="0" fontId="2" fillId="4" borderId="10" xfId="0" applyFont="1" applyFill="1" applyBorder="1" applyProtection="1">
      <protection locked="0"/>
    </xf>
    <xf numFmtId="0" fontId="2" fillId="0" borderId="1" xfId="0" applyFont="1" applyBorder="1" applyProtection="1">
      <protection hidden="1"/>
    </xf>
    <xf numFmtId="0" fontId="2" fillId="4" borderId="3" xfId="0" applyFont="1" applyFill="1" applyBorder="1" applyAlignment="1" applyProtection="1">
      <alignment horizontal="left"/>
      <protection locked="0"/>
    </xf>
    <xf numFmtId="0" fontId="7" fillId="0" borderId="3" xfId="0" applyFont="1" applyBorder="1" applyProtection="1">
      <protection hidden="1"/>
    </xf>
    <xf numFmtId="0" fontId="2" fillId="2" borderId="11" xfId="0" applyFont="1" applyFill="1" applyBorder="1" applyProtection="1">
      <protection hidden="1"/>
    </xf>
    <xf numFmtId="0" fontId="2" fillId="2" borderId="20" xfId="0" applyFont="1" applyFill="1" applyBorder="1" applyProtection="1">
      <protection hidden="1"/>
    </xf>
    <xf numFmtId="0" fontId="2" fillId="2" borderId="12" xfId="0" applyFont="1" applyFill="1" applyBorder="1" applyProtection="1">
      <protection hidden="1"/>
    </xf>
    <xf numFmtId="0" fontId="2" fillId="0" borderId="6" xfId="0" applyFont="1" applyFill="1" applyBorder="1" applyProtection="1">
      <protection hidden="1"/>
    </xf>
    <xf numFmtId="0" fontId="2" fillId="0" borderId="22" xfId="0" applyFont="1" applyFill="1" applyBorder="1" applyProtection="1">
      <protection hidden="1"/>
    </xf>
    <xf numFmtId="0" fontId="7" fillId="4" borderId="12" xfId="0" applyFont="1" applyFill="1" applyBorder="1" applyAlignment="1" applyProtection="1">
      <alignment horizontal="center"/>
      <protection locked="0"/>
    </xf>
    <xf numFmtId="0" fontId="7" fillId="4" borderId="4" xfId="0" applyFont="1" applyFill="1" applyBorder="1" applyAlignment="1" applyProtection="1">
      <alignment horizontal="center"/>
      <protection locked="0"/>
    </xf>
    <xf numFmtId="49" fontId="4" fillId="3" borderId="15" xfId="0" applyNumberFormat="1" applyFont="1" applyFill="1" applyBorder="1" applyAlignment="1" applyProtection="1">
      <alignment horizontal="left"/>
      <protection hidden="1"/>
    </xf>
    <xf numFmtId="0" fontId="17" fillId="0" borderId="0" xfId="0" applyFont="1" applyBorder="1" applyProtection="1">
      <protection hidden="1"/>
    </xf>
    <xf numFmtId="0" fontId="10" fillId="0" borderId="1" xfId="0" applyFont="1" applyBorder="1" applyProtection="1">
      <protection hidden="1"/>
    </xf>
    <xf numFmtId="0" fontId="10" fillId="0" borderId="4" xfId="0" applyFont="1" applyBorder="1" applyProtection="1">
      <protection hidden="1"/>
    </xf>
    <xf numFmtId="0" fontId="10" fillId="0" borderId="2" xfId="0" applyFont="1" applyBorder="1" applyProtection="1">
      <protection hidden="1"/>
    </xf>
    <xf numFmtId="49" fontId="9" fillId="4" borderId="2" xfId="0" applyNumberFormat="1" applyFont="1" applyFill="1" applyBorder="1" applyProtection="1">
      <protection locked="0" hidden="1"/>
    </xf>
    <xf numFmtId="4" fontId="9" fillId="4" borderId="4" xfId="0" applyNumberFormat="1" applyFont="1" applyFill="1" applyBorder="1" applyProtection="1">
      <protection locked="0"/>
    </xf>
    <xf numFmtId="4" fontId="8" fillId="0" borderId="2" xfId="0" applyNumberFormat="1" applyFont="1" applyFill="1" applyBorder="1" applyProtection="1">
      <protection hidden="1"/>
    </xf>
    <xf numFmtId="4" fontId="8" fillId="0" borderId="4" xfId="0" applyNumberFormat="1" applyFont="1" applyFill="1" applyBorder="1" applyProtection="1">
      <protection hidden="1"/>
    </xf>
    <xf numFmtId="4" fontId="9" fillId="0" borderId="2" xfId="0" applyNumberFormat="1" applyFont="1" applyFill="1" applyBorder="1" applyAlignment="1" applyProtection="1">
      <alignment horizontal="center"/>
      <protection hidden="1"/>
    </xf>
    <xf numFmtId="4" fontId="9" fillId="0" borderId="3" xfId="0" applyNumberFormat="1" applyFont="1" applyFill="1" applyBorder="1" applyProtection="1">
      <protection hidden="1"/>
    </xf>
    <xf numFmtId="4" fontId="9" fillId="0" borderId="0" xfId="0" applyNumberFormat="1" applyFont="1" applyFill="1" applyBorder="1" applyAlignment="1" applyProtection="1">
      <alignment horizontal="center"/>
      <protection hidden="1"/>
    </xf>
    <xf numFmtId="0" fontId="10" fillId="6" borderId="2" xfId="0" applyFont="1" applyFill="1" applyBorder="1" applyProtection="1">
      <protection locked="0"/>
    </xf>
    <xf numFmtId="0" fontId="10" fillId="6" borderId="3" xfId="0" applyFont="1" applyFill="1" applyBorder="1" applyProtection="1">
      <protection locked="0"/>
    </xf>
    <xf numFmtId="0" fontId="10" fillId="6" borderId="4" xfId="0" applyFont="1" applyFill="1" applyBorder="1" applyProtection="1">
      <protection locked="0"/>
    </xf>
    <xf numFmtId="0" fontId="1" fillId="0" borderId="0" xfId="0" applyFont="1"/>
    <xf numFmtId="6" fontId="0" fillId="0" borderId="0" xfId="0" applyNumberFormat="1"/>
    <xf numFmtId="0" fontId="22" fillId="0" borderId="0" xfId="0" applyFont="1" applyBorder="1" applyAlignment="1">
      <alignment horizontal="left" vertical="top"/>
    </xf>
    <xf numFmtId="0" fontId="2" fillId="4" borderId="3" xfId="0" applyNumberFormat="1" applyFont="1" applyFill="1" applyBorder="1" applyProtection="1">
      <protection locked="0"/>
    </xf>
    <xf numFmtId="0" fontId="2" fillId="4" borderId="4" xfId="0" applyNumberFormat="1" applyFont="1" applyFill="1" applyBorder="1" applyProtection="1">
      <protection locked="0"/>
    </xf>
    <xf numFmtId="170" fontId="2" fillId="4" borderId="2" xfId="0" applyNumberFormat="1" applyFont="1" applyFill="1" applyBorder="1" applyAlignment="1" applyProtection="1">
      <alignment horizontal="right"/>
      <protection locked="0"/>
    </xf>
    <xf numFmtId="4" fontId="9" fillId="4" borderId="2" xfId="0" quotePrefix="1" applyNumberFormat="1" applyFont="1" applyFill="1" applyBorder="1" applyProtection="1">
      <protection locked="0"/>
    </xf>
    <xf numFmtId="0" fontId="2" fillId="4" borderId="3" xfId="0" quotePrefix="1" applyNumberFormat="1" applyFont="1" applyFill="1" applyBorder="1" applyAlignment="1" applyProtection="1">
      <alignment horizontal="left"/>
      <protection locked="0"/>
    </xf>
    <xf numFmtId="0" fontId="2" fillId="4" borderId="1" xfId="0" quotePrefix="1" applyNumberFormat="1" applyFont="1" applyFill="1" applyBorder="1" applyAlignment="1" applyProtection="1">
      <alignment horizontal="left"/>
      <protection locked="0"/>
    </xf>
    <xf numFmtId="0" fontId="2" fillId="4" borderId="3" xfId="0" quotePrefix="1" applyNumberFormat="1" applyFont="1" applyFill="1" applyBorder="1" applyProtection="1">
      <protection locked="0"/>
    </xf>
    <xf numFmtId="168" fontId="2" fillId="4" borderId="2" xfId="0" quotePrefix="1" applyNumberFormat="1" applyFont="1" applyFill="1" applyBorder="1" applyAlignment="1" applyProtection="1">
      <alignment horizontal="right"/>
      <protection locked="0"/>
    </xf>
    <xf numFmtId="166" fontId="2" fillId="4" borderId="2" xfId="0" quotePrefix="1" applyNumberFormat="1" applyFont="1" applyFill="1" applyBorder="1" applyAlignment="1" applyProtection="1">
      <alignment horizontal="right"/>
      <protection locked="0"/>
    </xf>
    <xf numFmtId="0" fontId="2" fillId="4" borderId="2" xfId="0" quotePrefix="1" applyFont="1" applyFill="1" applyBorder="1" applyAlignment="1" applyProtection="1">
      <alignment horizontal="right"/>
      <protection locked="0"/>
    </xf>
    <xf numFmtId="172" fontId="9" fillId="4" borderId="2" xfId="0" quotePrefix="1" applyNumberFormat="1" applyFont="1" applyFill="1" applyBorder="1" applyAlignment="1" applyProtection="1">
      <alignment horizontal="right"/>
      <protection locked="0"/>
    </xf>
    <xf numFmtId="0" fontId="20" fillId="0" borderId="0" xfId="11"/>
    <xf numFmtId="4" fontId="9" fillId="4" borderId="4" xfId="0" quotePrefix="1" applyNumberFormat="1" applyFont="1" applyFill="1" applyBorder="1" applyProtection="1">
      <protection locked="0"/>
    </xf>
    <xf numFmtId="0" fontId="1" fillId="0" borderId="1" xfId="0" applyFont="1" applyBorder="1" applyProtection="1">
      <protection hidden="1"/>
    </xf>
    <xf numFmtId="3" fontId="1" fillId="0" borderId="2" xfId="0" applyNumberFormat="1" applyFont="1" applyFill="1" applyBorder="1" applyAlignment="1" applyProtection="1">
      <alignment horizontal="center"/>
      <protection hidden="1"/>
    </xf>
    <xf numFmtId="3" fontId="0" fillId="7" borderId="2" xfId="0" applyNumberFormat="1" applyFill="1" applyBorder="1" applyProtection="1">
      <protection hidden="1"/>
    </xf>
    <xf numFmtId="49" fontId="7" fillId="0" borderId="0" xfId="0" applyNumberFormat="1" applyFont="1" applyAlignment="1" applyProtection="1">
      <alignment horizontal="center"/>
      <protection hidden="1"/>
    </xf>
    <xf numFmtId="0" fontId="10" fillId="0" borderId="20" xfId="0" applyFont="1" applyBorder="1" applyAlignment="1" applyProtection="1">
      <alignment horizontal="center"/>
      <protection hidden="1"/>
    </xf>
    <xf numFmtId="0" fontId="15" fillId="0" borderId="1" xfId="0" applyFont="1" applyFill="1" applyBorder="1" applyAlignment="1" applyProtection="1">
      <alignment horizontal="left" wrapText="1"/>
      <protection hidden="1"/>
    </xf>
    <xf numFmtId="0" fontId="15" fillId="0" borderId="3" xfId="0" applyFont="1" applyFill="1" applyBorder="1" applyAlignment="1" applyProtection="1">
      <alignment horizontal="left" wrapText="1"/>
      <protection hidden="1"/>
    </xf>
    <xf numFmtId="0" fontId="15" fillId="0" borderId="4" xfId="0" applyFont="1" applyFill="1" applyBorder="1" applyAlignment="1" applyProtection="1">
      <alignment horizontal="left" wrapText="1"/>
      <protection hidden="1"/>
    </xf>
    <xf numFmtId="0" fontId="7" fillId="0" borderId="0" xfId="0" applyFont="1" applyAlignment="1" applyProtection="1">
      <alignment horizontal="center"/>
      <protection hidden="1"/>
    </xf>
    <xf numFmtId="0" fontId="0" fillId="0" borderId="0" xfId="0" applyAlignment="1" applyProtection="1">
      <alignment horizontal="left"/>
      <protection hidden="1"/>
    </xf>
    <xf numFmtId="0" fontId="12" fillId="0" borderId="1" xfId="0" applyFont="1" applyBorder="1" applyAlignment="1" applyProtection="1">
      <alignment horizontal="center"/>
      <protection hidden="1"/>
    </xf>
    <xf numFmtId="0" fontId="12" fillId="0" borderId="3" xfId="0" applyFont="1" applyBorder="1" applyAlignment="1" applyProtection="1">
      <alignment horizontal="center"/>
      <protection hidden="1"/>
    </xf>
    <xf numFmtId="0" fontId="12" fillId="0" borderId="4" xfId="0" applyFont="1" applyBorder="1" applyAlignment="1" applyProtection="1">
      <alignment horizontal="center"/>
      <protection hidden="1"/>
    </xf>
    <xf numFmtId="0" fontId="13" fillId="0" borderId="3" xfId="0" applyFont="1" applyBorder="1" applyAlignment="1" applyProtection="1">
      <alignment horizontal="center"/>
      <protection hidden="1"/>
    </xf>
    <xf numFmtId="0" fontId="13" fillId="0" borderId="4" xfId="0" applyFont="1" applyBorder="1" applyAlignment="1" applyProtection="1">
      <alignment horizontal="center"/>
      <protection hidden="1"/>
    </xf>
  </cellXfs>
  <cellStyles count="13">
    <cellStyle name="Comma 2" xfId="1"/>
    <cellStyle name="Hyperlink 2" xfId="2"/>
    <cellStyle name="Normal" xfId="0" builtinId="0"/>
    <cellStyle name="Normal 10" xfId="3"/>
    <cellStyle name="Normal 2" xfId="4"/>
    <cellStyle name="Normal 2 2" xfId="5"/>
    <cellStyle name="Normal 2 2 2" xfId="6"/>
    <cellStyle name="Normal 3" xfId="7"/>
    <cellStyle name="Normal 3 2" xfId="8"/>
    <cellStyle name="Normal 4" xfId="9"/>
    <cellStyle name="Normal 5" xfId="10"/>
    <cellStyle name="Normal 7" xfId="11"/>
    <cellStyle name="Normal 8 2" xfId="1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3"/>
  <sheetViews>
    <sheetView showGridLines="0" tabSelected="1" workbookViewId="0">
      <selection activeCell="A13" sqref="A13"/>
    </sheetView>
  </sheetViews>
  <sheetFormatPr defaultRowHeight="12.75" x14ac:dyDescent="0.2"/>
  <cols>
    <col min="1" max="1" width="15.7109375" customWidth="1"/>
    <col min="2" max="3" width="60.7109375" customWidth="1"/>
    <col min="4" max="4" width="28.85546875" customWidth="1"/>
  </cols>
  <sheetData>
    <row r="1" spans="1:3" ht="15.75" x14ac:dyDescent="0.25">
      <c r="A1" s="16">
        <f ca="1">NOW()</f>
        <v>42732.53414398148</v>
      </c>
      <c r="B1" s="295" t="s">
        <v>57</v>
      </c>
      <c r="C1" s="295"/>
    </row>
    <row r="2" spans="1:3" ht="15.75" x14ac:dyDescent="0.25">
      <c r="A2" s="5" t="s">
        <v>176</v>
      </c>
      <c r="B2" s="295" t="s">
        <v>178</v>
      </c>
      <c r="C2" s="295"/>
    </row>
    <row r="3" spans="1:3" ht="15.75" x14ac:dyDescent="0.25">
      <c r="A3" s="5" t="s">
        <v>457</v>
      </c>
      <c r="B3" s="290"/>
      <c r="C3" s="290"/>
    </row>
    <row r="4" spans="1:3" ht="15.75" x14ac:dyDescent="0.25">
      <c r="A4" s="206"/>
      <c r="B4" s="295" t="s">
        <v>58</v>
      </c>
      <c r="C4" s="295"/>
    </row>
    <row r="5" spans="1:3" ht="15.75" x14ac:dyDescent="0.25">
      <c r="A5" s="207"/>
      <c r="B5" s="290" t="s">
        <v>456</v>
      </c>
      <c r="C5" s="295"/>
    </row>
    <row r="6" spans="1:3" ht="15.75" x14ac:dyDescent="0.25">
      <c r="A6" s="6"/>
      <c r="B6" s="290" t="s">
        <v>445</v>
      </c>
      <c r="C6" s="290"/>
    </row>
    <row r="7" spans="1:3" ht="15.75" x14ac:dyDescent="0.25">
      <c r="A7" s="6"/>
      <c r="B7" s="200"/>
      <c r="C7" s="200"/>
    </row>
    <row r="8" spans="1:3" ht="15.75" x14ac:dyDescent="0.25">
      <c r="A8" s="6"/>
      <c r="B8" s="200"/>
      <c r="C8" s="200"/>
    </row>
    <row r="9" spans="1:3" ht="15.75" x14ac:dyDescent="0.25">
      <c r="A9" s="6"/>
      <c r="B9" s="200"/>
      <c r="C9" s="200"/>
    </row>
    <row r="10" spans="1:3" ht="15" x14ac:dyDescent="0.2">
      <c r="A10" s="291" t="s">
        <v>281</v>
      </c>
      <c r="B10" s="291"/>
      <c r="C10" s="291"/>
    </row>
    <row r="11" spans="1:3" ht="54.95" customHeight="1" x14ac:dyDescent="0.2">
      <c r="A11" s="292" t="s">
        <v>190</v>
      </c>
      <c r="B11" s="293"/>
      <c r="C11" s="294"/>
    </row>
    <row r="12" spans="1:3" x14ac:dyDescent="0.2">
      <c r="A12" s="6"/>
      <c r="B12" s="6"/>
      <c r="C12" s="6"/>
    </row>
    <row r="13" spans="1:3" x14ac:dyDescent="0.2">
      <c r="A13" s="6"/>
      <c r="B13" s="6"/>
      <c r="C13" s="6"/>
    </row>
    <row r="14" spans="1:3" ht="15" x14ac:dyDescent="0.2">
      <c r="A14" s="81"/>
      <c r="B14" s="13"/>
      <c r="C14" s="6"/>
    </row>
    <row r="15" spans="1:3" ht="15" x14ac:dyDescent="0.2">
      <c r="A15" s="208" t="s">
        <v>187</v>
      </c>
      <c r="B15" s="24"/>
      <c r="C15" s="12"/>
    </row>
    <row r="16" spans="1:3" x14ac:dyDescent="0.2">
      <c r="A16" s="6"/>
      <c r="B16" s="6"/>
      <c r="C16" s="6"/>
    </row>
    <row r="17" spans="1:3" ht="15" x14ac:dyDescent="0.2">
      <c r="A17" s="81" t="s">
        <v>467</v>
      </c>
      <c r="B17" s="13"/>
      <c r="C17" s="6"/>
    </row>
    <row r="18" spans="1:3" ht="15" x14ac:dyDescent="0.2">
      <c r="A18" s="81" t="s">
        <v>179</v>
      </c>
      <c r="B18" s="13"/>
      <c r="C18" s="6"/>
    </row>
    <row r="19" spans="1:3" ht="15" x14ac:dyDescent="0.2">
      <c r="A19" s="81" t="s">
        <v>180</v>
      </c>
      <c r="B19" s="13"/>
      <c r="C19" s="6"/>
    </row>
    <row r="20" spans="1:3" ht="15" x14ac:dyDescent="0.2">
      <c r="A20" s="81" t="s">
        <v>181</v>
      </c>
      <c r="B20" s="13"/>
      <c r="C20" s="6"/>
    </row>
    <row r="21" spans="1:3" ht="15" x14ac:dyDescent="0.2">
      <c r="A21" s="81" t="s">
        <v>255</v>
      </c>
      <c r="B21" s="13"/>
      <c r="C21" s="6"/>
    </row>
    <row r="22" spans="1:3" ht="15" x14ac:dyDescent="0.2">
      <c r="A22" s="81" t="s">
        <v>458</v>
      </c>
      <c r="B22" s="13"/>
      <c r="C22" s="6"/>
    </row>
    <row r="23" spans="1:3" ht="15" x14ac:dyDescent="0.2">
      <c r="A23" s="81" t="s">
        <v>472</v>
      </c>
      <c r="B23" s="13"/>
      <c r="C23" s="6"/>
    </row>
    <row r="24" spans="1:3" ht="15" x14ac:dyDescent="0.2">
      <c r="A24" s="81" t="s">
        <v>182</v>
      </c>
      <c r="B24" s="13"/>
      <c r="C24" s="6"/>
    </row>
    <row r="25" spans="1:3" ht="15" x14ac:dyDescent="0.2">
      <c r="A25" s="81" t="s">
        <v>183</v>
      </c>
      <c r="B25" s="13"/>
      <c r="C25" s="6"/>
    </row>
    <row r="26" spans="1:3" ht="15" x14ac:dyDescent="0.2">
      <c r="A26" s="81" t="s">
        <v>184</v>
      </c>
      <c r="B26" s="13"/>
      <c r="C26" s="6"/>
    </row>
    <row r="27" spans="1:3" ht="15" x14ac:dyDescent="0.2">
      <c r="A27" s="81" t="s">
        <v>188</v>
      </c>
      <c r="B27" s="13"/>
      <c r="C27" s="6"/>
    </row>
    <row r="28" spans="1:3" ht="15" x14ac:dyDescent="0.2">
      <c r="A28" s="81"/>
      <c r="B28" s="13"/>
      <c r="C28" s="6"/>
    </row>
    <row r="29" spans="1:3" ht="15" x14ac:dyDescent="0.2">
      <c r="A29" s="208" t="s">
        <v>185</v>
      </c>
      <c r="B29" s="13"/>
      <c r="C29" s="6"/>
    </row>
    <row r="30" spans="1:3" x14ac:dyDescent="0.2">
      <c r="A30" s="6"/>
      <c r="B30" s="6"/>
      <c r="C30" s="6"/>
    </row>
    <row r="31" spans="1:3" ht="15" x14ac:dyDescent="0.2">
      <c r="A31" s="81" t="s">
        <v>459</v>
      </c>
      <c r="B31" s="6"/>
      <c r="C31" s="6"/>
    </row>
    <row r="32" spans="1:3" ht="15" x14ac:dyDescent="0.2">
      <c r="A32" s="81" t="s">
        <v>460</v>
      </c>
      <c r="B32" s="6"/>
      <c r="C32" s="6"/>
    </row>
    <row r="33" spans="1:3" ht="15" x14ac:dyDescent="0.2">
      <c r="A33" s="81" t="s">
        <v>189</v>
      </c>
      <c r="B33" s="13"/>
      <c r="C33" s="6"/>
    </row>
    <row r="34" spans="1:3" ht="15" x14ac:dyDescent="0.2">
      <c r="A34" s="81" t="s">
        <v>186</v>
      </c>
      <c r="B34" s="13"/>
      <c r="C34" s="6"/>
    </row>
    <row r="35" spans="1:3" ht="15" x14ac:dyDescent="0.2">
      <c r="A35" s="81"/>
      <c r="B35" s="13"/>
      <c r="C35" s="6"/>
    </row>
    <row r="36" spans="1:3" x14ac:dyDescent="0.2">
      <c r="A36" s="6"/>
      <c r="B36" s="6"/>
      <c r="C36" s="6"/>
    </row>
    <row r="37" spans="1:3" x14ac:dyDescent="0.2">
      <c r="A37" s="9"/>
      <c r="B37" s="6"/>
      <c r="C37" s="6"/>
    </row>
    <row r="38" spans="1:3" ht="15" x14ac:dyDescent="0.2">
      <c r="A38" s="81" t="s">
        <v>68</v>
      </c>
      <c r="B38" s="6"/>
      <c r="C38" s="6"/>
    </row>
    <row r="39" spans="1:3" ht="15" x14ac:dyDescent="0.2">
      <c r="A39" s="81" t="s">
        <v>448</v>
      </c>
      <c r="B39" s="6"/>
      <c r="C39" s="6"/>
    </row>
    <row r="40" spans="1:3" ht="15" x14ac:dyDescent="0.2">
      <c r="A40" s="81"/>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sheetData>
  <sheetProtection password="C076" sheet="1"/>
  <mergeCells count="8">
    <mergeCell ref="B6:C6"/>
    <mergeCell ref="A10:C10"/>
    <mergeCell ref="A11:C11"/>
    <mergeCell ref="B5:C5"/>
    <mergeCell ref="B1:C1"/>
    <mergeCell ref="B2:C2"/>
    <mergeCell ref="B3:C3"/>
    <mergeCell ref="B4:C4"/>
  </mergeCells>
  <phoneticPr fontId="0" type="noConversion"/>
  <pageMargins left="0.75" right="0.75" top="1" bottom="1" header="0.5" footer="0.5"/>
  <pageSetup scale="69" orientation="landscape"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showGridLines="0" workbookViewId="0">
      <selection activeCell="C10" sqref="C10"/>
    </sheetView>
  </sheetViews>
  <sheetFormatPr defaultRowHeight="12.75" x14ac:dyDescent="0.2"/>
  <cols>
    <col min="1" max="1" width="20.7109375" customWidth="1"/>
    <col min="2" max="2" width="15.7109375" customWidth="1"/>
    <col min="3" max="3" width="60.7109375" customWidth="1"/>
    <col min="4" max="4" width="15.7109375" customWidth="1"/>
    <col min="5" max="5" width="20.7109375" customWidth="1"/>
    <col min="6" max="6" width="9.140625" hidden="1" customWidth="1"/>
    <col min="7" max="7" width="14" customWidth="1"/>
  </cols>
  <sheetData>
    <row r="1" spans="1:12" ht="15.75" customHeight="1" x14ac:dyDescent="0.25">
      <c r="A1" s="16">
        <f ca="1">NOW()</f>
        <v>42732.53414398148</v>
      </c>
      <c r="B1" s="295" t="s">
        <v>57</v>
      </c>
      <c r="C1" s="295"/>
      <c r="D1" s="295"/>
      <c r="E1" s="6"/>
      <c r="F1" s="89">
        <v>42809</v>
      </c>
    </row>
    <row r="2" spans="1:12" ht="15.75" customHeight="1" x14ac:dyDescent="0.25">
      <c r="A2" s="5" t="s">
        <v>176</v>
      </c>
      <c r="B2" s="295" t="s">
        <v>123</v>
      </c>
      <c r="C2" s="295"/>
      <c r="D2" s="295"/>
      <c r="E2" s="6"/>
      <c r="F2" s="6"/>
    </row>
    <row r="3" spans="1:12" ht="15.75" customHeight="1" x14ac:dyDescent="0.25">
      <c r="A3" s="5" t="s">
        <v>461</v>
      </c>
      <c r="B3" s="290" t="s">
        <v>445</v>
      </c>
      <c r="C3" s="290"/>
      <c r="D3" s="290"/>
      <c r="E3" s="6"/>
      <c r="F3" s="6"/>
    </row>
    <row r="4" spans="1:12" ht="15.75" customHeight="1" x14ac:dyDescent="0.25">
      <c r="A4" s="9"/>
      <c r="B4" s="9"/>
      <c r="C4" s="32"/>
      <c r="D4" s="33"/>
      <c r="E4" s="6"/>
      <c r="F4" s="6"/>
    </row>
    <row r="5" spans="1:12" ht="15.75" customHeight="1" x14ac:dyDescent="0.25">
      <c r="A5" s="6"/>
      <c r="B5" s="295" t="s">
        <v>58</v>
      </c>
      <c r="C5" s="295"/>
      <c r="D5" s="295"/>
      <c r="E5" s="6"/>
      <c r="F5" s="6"/>
    </row>
    <row r="6" spans="1:12" ht="15.75" customHeight="1" x14ac:dyDescent="0.25">
      <c r="A6" s="6"/>
      <c r="B6" s="295" t="s">
        <v>298</v>
      </c>
      <c r="C6" s="295"/>
      <c r="D6" s="295"/>
      <c r="E6" s="6"/>
      <c r="F6" s="6"/>
    </row>
    <row r="7" spans="1:12" ht="15.75" customHeight="1" x14ac:dyDescent="0.25">
      <c r="A7" s="6"/>
      <c r="B7" s="295" t="s">
        <v>446</v>
      </c>
      <c r="C7" s="295"/>
      <c r="D7" s="295"/>
      <c r="E7" s="6"/>
      <c r="F7" s="6"/>
    </row>
    <row r="8" spans="1:12" ht="15.75" customHeight="1" x14ac:dyDescent="0.2">
      <c r="A8" s="9"/>
      <c r="B8" s="9"/>
      <c r="C8" s="10"/>
      <c r="D8" s="5"/>
      <c r="E8" s="6"/>
      <c r="F8" s="6"/>
    </row>
    <row r="9" spans="1:12" ht="15.75" customHeight="1" x14ac:dyDescent="0.2">
      <c r="A9" s="5"/>
      <c r="B9" s="5"/>
      <c r="C9" s="4"/>
      <c r="D9" s="5"/>
      <c r="E9" s="6"/>
      <c r="F9" s="6"/>
    </row>
    <row r="10" spans="1:12" ht="15.75" customHeight="1" x14ac:dyDescent="0.25">
      <c r="A10" s="18" t="s">
        <v>59</v>
      </c>
      <c r="B10" s="88"/>
      <c r="C10" s="278"/>
      <c r="D10" s="274"/>
      <c r="E10" s="275"/>
      <c r="F10" s="12"/>
      <c r="G10" s="1"/>
      <c r="H10" s="1"/>
      <c r="I10" s="1"/>
      <c r="J10" s="1"/>
      <c r="K10" s="1"/>
      <c r="L10" s="1"/>
    </row>
    <row r="11" spans="1:12" ht="15.75" customHeight="1" x14ac:dyDescent="0.25">
      <c r="A11" s="20" t="s">
        <v>73</v>
      </c>
      <c r="B11" s="20"/>
      <c r="C11" s="279"/>
      <c r="D11" s="280"/>
      <c r="E11" s="275"/>
      <c r="F11" s="12"/>
      <c r="G11" s="1"/>
      <c r="H11" s="1"/>
      <c r="I11" s="1"/>
      <c r="J11" s="1"/>
      <c r="K11" s="1"/>
      <c r="L11" s="1"/>
    </row>
    <row r="12" spans="1:12" ht="15.75" customHeight="1" x14ac:dyDescent="0.25">
      <c r="A12" s="18" t="s">
        <v>1</v>
      </c>
      <c r="B12" s="248"/>
      <c r="C12" s="21"/>
      <c r="D12" s="22"/>
      <c r="E12" s="86" t="s">
        <v>2</v>
      </c>
      <c r="F12" s="12"/>
      <c r="G12" s="1"/>
      <c r="H12" s="1"/>
      <c r="I12" s="1"/>
      <c r="J12" s="1"/>
      <c r="K12" s="1"/>
      <c r="L12" s="1"/>
    </row>
    <row r="13" spans="1:12" ht="15.75" customHeight="1" x14ac:dyDescent="0.25">
      <c r="A13" s="18" t="s">
        <v>3</v>
      </c>
      <c r="B13" s="248"/>
      <c r="C13" s="21"/>
      <c r="D13" s="21"/>
      <c r="E13" s="281"/>
      <c r="F13" s="12"/>
      <c r="G13" s="1"/>
      <c r="H13" s="1"/>
      <c r="I13" s="1"/>
      <c r="J13" s="1"/>
      <c r="K13" s="1"/>
      <c r="L13" s="1"/>
    </row>
    <row r="14" spans="1:12" ht="15.75" customHeight="1" x14ac:dyDescent="0.25">
      <c r="A14" s="18" t="s">
        <v>4</v>
      </c>
      <c r="B14" s="248"/>
      <c r="C14" s="21"/>
      <c r="D14" s="21"/>
      <c r="E14" s="282"/>
      <c r="F14" s="12"/>
      <c r="G14" s="1"/>
      <c r="H14" s="1"/>
      <c r="I14" s="1"/>
      <c r="J14" s="1"/>
      <c r="K14" s="1"/>
      <c r="L14" s="1"/>
    </row>
    <row r="15" spans="1:12" ht="15.75" customHeight="1" x14ac:dyDescent="0.25">
      <c r="A15" s="18" t="s">
        <v>5</v>
      </c>
      <c r="B15" s="248"/>
      <c r="C15" s="21"/>
      <c r="D15" s="21"/>
      <c r="E15" s="276"/>
      <c r="F15" s="12"/>
      <c r="G15" s="1"/>
      <c r="H15" s="1"/>
      <c r="I15" s="1"/>
      <c r="J15" s="1"/>
      <c r="K15" s="1"/>
      <c r="L15" s="1"/>
    </row>
    <row r="16" spans="1:12" ht="15.75" customHeight="1" x14ac:dyDescent="0.25">
      <c r="A16" s="18" t="s">
        <v>74</v>
      </c>
      <c r="B16" s="248"/>
      <c r="C16" s="21"/>
      <c r="D16" s="21"/>
      <c r="E16" s="283"/>
      <c r="F16" s="12"/>
      <c r="G16" s="1"/>
      <c r="H16" s="1"/>
      <c r="I16" s="1"/>
      <c r="J16" s="1"/>
      <c r="K16" s="1"/>
      <c r="L16" s="1"/>
    </row>
    <row r="17" spans="1:12" ht="15.75" customHeight="1" x14ac:dyDescent="0.25">
      <c r="A17" s="23"/>
      <c r="B17" s="23"/>
      <c r="C17" s="24"/>
      <c r="D17" s="24"/>
      <c r="E17" s="25"/>
      <c r="F17" s="12"/>
      <c r="G17" s="1"/>
      <c r="H17" s="1"/>
      <c r="I17" s="1"/>
      <c r="J17" s="1"/>
      <c r="K17" s="1"/>
      <c r="L17" s="1"/>
    </row>
    <row r="18" spans="1:12" ht="15.75" customHeight="1" x14ac:dyDescent="0.25">
      <c r="A18" s="23"/>
      <c r="B18" s="23"/>
      <c r="C18" s="6"/>
      <c r="D18" s="6"/>
      <c r="E18" s="12"/>
      <c r="F18" s="12"/>
      <c r="G18" s="1"/>
      <c r="H18" s="1"/>
      <c r="I18" s="1"/>
      <c r="J18" s="1"/>
      <c r="K18" s="1"/>
      <c r="L18" s="1"/>
    </row>
    <row r="19" spans="1:12" ht="15.75" customHeight="1" x14ac:dyDescent="0.25">
      <c r="A19" s="18" t="s">
        <v>76</v>
      </c>
      <c r="B19" s="248"/>
      <c r="C19" s="88"/>
      <c r="D19" s="20" t="s">
        <v>72</v>
      </c>
      <c r="E19" s="204"/>
      <c r="F19" s="1" t="s">
        <v>117</v>
      </c>
      <c r="G19" s="1"/>
      <c r="H19" s="1"/>
      <c r="I19" s="1"/>
      <c r="J19" s="1"/>
      <c r="K19" s="1"/>
      <c r="L19" s="1"/>
    </row>
    <row r="20" spans="1:12" ht="15.75" customHeight="1" x14ac:dyDescent="0.25">
      <c r="A20" s="23"/>
      <c r="B20" s="23"/>
      <c r="C20" s="23"/>
      <c r="D20" s="20" t="s">
        <v>71</v>
      </c>
      <c r="E20" s="204"/>
      <c r="F20" s="1" t="s">
        <v>117</v>
      </c>
      <c r="G20" s="1"/>
      <c r="H20" s="1"/>
      <c r="I20" s="1"/>
      <c r="J20" s="1"/>
      <c r="K20" s="1"/>
      <c r="L20" s="1"/>
    </row>
    <row r="21" spans="1:12" ht="15.75" customHeight="1" x14ac:dyDescent="0.25">
      <c r="A21" s="12"/>
      <c r="B21" s="12"/>
      <c r="C21" s="12"/>
      <c r="D21" s="23"/>
      <c r="E21" s="87"/>
      <c r="F21" s="1"/>
      <c r="G21" s="1"/>
      <c r="H21" s="1"/>
      <c r="I21" s="1"/>
      <c r="J21" s="1"/>
      <c r="K21" s="1"/>
      <c r="L21" s="1"/>
    </row>
    <row r="22" spans="1:12" ht="15.75" customHeight="1" x14ac:dyDescent="0.25">
      <c r="A22" s="23"/>
      <c r="B22" s="23"/>
      <c r="C22" s="24"/>
      <c r="D22" s="24"/>
      <c r="E22" s="26"/>
      <c r="F22" s="1"/>
      <c r="G22" s="1"/>
      <c r="H22" s="1"/>
      <c r="I22" s="1"/>
      <c r="J22" s="1"/>
      <c r="K22" s="1"/>
      <c r="L22" s="1"/>
    </row>
    <row r="23" spans="1:12" ht="15.75" customHeight="1" x14ac:dyDescent="0.25">
      <c r="A23" s="18" t="s">
        <v>288</v>
      </c>
      <c r="B23" s="248"/>
      <c r="C23" s="21"/>
      <c r="D23" s="20" t="s">
        <v>287</v>
      </c>
      <c r="E23" s="255"/>
      <c r="F23" s="1" t="s">
        <v>116</v>
      </c>
      <c r="G23" s="1"/>
      <c r="H23" s="1"/>
      <c r="I23" s="1"/>
      <c r="J23" s="1"/>
      <c r="K23" s="1"/>
      <c r="L23" s="1"/>
    </row>
    <row r="24" spans="1:12" ht="15.75" customHeight="1" x14ac:dyDescent="0.25">
      <c r="A24" s="20" t="s">
        <v>453</v>
      </c>
      <c r="B24" s="18"/>
      <c r="C24" s="21"/>
      <c r="D24" s="20" t="s">
        <v>287</v>
      </c>
      <c r="E24" s="254"/>
      <c r="F24" s="1" t="s">
        <v>116</v>
      </c>
      <c r="G24" s="1"/>
      <c r="H24" s="1"/>
      <c r="I24" s="1"/>
      <c r="J24" s="1"/>
      <c r="K24" s="1"/>
      <c r="L24" s="1"/>
    </row>
    <row r="25" spans="1:12" ht="15.75" customHeight="1" x14ac:dyDescent="0.25">
      <c r="A25" s="20" t="s">
        <v>454</v>
      </c>
      <c r="B25" s="18"/>
      <c r="C25" s="21"/>
      <c r="D25" s="20" t="s">
        <v>287</v>
      </c>
      <c r="E25" s="255"/>
      <c r="F25" s="1" t="s">
        <v>116</v>
      </c>
      <c r="G25" s="1"/>
      <c r="H25" s="1"/>
      <c r="I25" s="1"/>
      <c r="J25" s="1"/>
      <c r="K25" s="1"/>
      <c r="L25" s="1"/>
    </row>
    <row r="26" spans="1:12" ht="15.75" customHeight="1" x14ac:dyDescent="0.2">
      <c r="A26" s="6"/>
      <c r="B26" s="6"/>
      <c r="C26" s="6"/>
      <c r="D26" s="6"/>
      <c r="E26" s="6"/>
      <c r="F26" s="1"/>
      <c r="G26" s="1"/>
      <c r="H26" s="1"/>
      <c r="I26" s="1"/>
      <c r="J26" s="1"/>
      <c r="K26" s="1"/>
      <c r="L26" s="1"/>
    </row>
    <row r="27" spans="1:12" ht="15.75" customHeight="1" x14ac:dyDescent="0.2">
      <c r="A27" s="24"/>
      <c r="B27" s="24"/>
      <c r="C27" s="13"/>
      <c r="D27" s="13"/>
      <c r="E27" s="13"/>
      <c r="F27" s="1"/>
      <c r="G27" s="1"/>
      <c r="H27" s="1"/>
      <c r="I27" s="1"/>
      <c r="J27" s="1"/>
      <c r="K27" s="1"/>
      <c r="L27" s="1"/>
    </row>
    <row r="28" spans="1:12" ht="15.75" customHeight="1" x14ac:dyDescent="0.25">
      <c r="A28" s="13"/>
      <c r="B28" s="13"/>
      <c r="C28" s="17" t="s">
        <v>61</v>
      </c>
      <c r="D28" s="13"/>
      <c r="E28" s="13"/>
      <c r="F28" s="12"/>
      <c r="G28" s="1"/>
      <c r="H28" s="1"/>
      <c r="I28" s="1"/>
      <c r="J28" s="1"/>
      <c r="K28" s="1"/>
      <c r="L28" s="1"/>
    </row>
    <row r="29" spans="1:12" ht="15.75" customHeight="1" x14ac:dyDescent="0.2">
      <c r="A29" s="27" t="s">
        <v>12</v>
      </c>
      <c r="B29" s="29"/>
      <c r="C29" s="247"/>
      <c r="D29" s="28"/>
      <c r="E29" s="29"/>
      <c r="F29" s="6"/>
      <c r="G29" s="6"/>
    </row>
    <row r="30" spans="1:12" ht="15.75" customHeight="1" x14ac:dyDescent="0.2">
      <c r="A30" s="27" t="s">
        <v>13</v>
      </c>
      <c r="B30" s="29"/>
      <c r="C30" s="247"/>
      <c r="D30" s="28"/>
      <c r="E30" s="29"/>
      <c r="F30" s="6"/>
      <c r="G30" s="6"/>
    </row>
    <row r="31" spans="1:12" ht="15.75" customHeight="1" x14ac:dyDescent="0.2">
      <c r="A31" s="249" t="s">
        <v>60</v>
      </c>
      <c r="B31" s="251"/>
      <c r="C31" s="247"/>
      <c r="D31" s="28" t="s">
        <v>14</v>
      </c>
      <c r="E31" s="29"/>
      <c r="F31" s="6"/>
      <c r="G31" s="6"/>
    </row>
    <row r="32" spans="1:12" ht="15.75" customHeight="1" x14ac:dyDescent="0.2">
      <c r="A32" s="27" t="s">
        <v>15</v>
      </c>
      <c r="B32" s="29"/>
      <c r="C32" s="247"/>
      <c r="D32" s="28" t="s">
        <v>16</v>
      </c>
      <c r="E32" s="29"/>
      <c r="F32" s="6"/>
      <c r="G32" s="6"/>
    </row>
    <row r="33" spans="1:7" ht="15.75" customHeight="1" x14ac:dyDescent="0.2">
      <c r="A33" s="27" t="s">
        <v>17</v>
      </c>
      <c r="B33" s="29"/>
      <c r="C33" s="247"/>
      <c r="D33" s="28"/>
      <c r="E33" s="29"/>
      <c r="F33" s="6"/>
      <c r="G33" s="6"/>
    </row>
    <row r="34" spans="1:7" ht="15.75" customHeight="1" x14ac:dyDescent="0.2">
      <c r="A34" s="249" t="s">
        <v>18</v>
      </c>
      <c r="B34" s="250"/>
      <c r="C34" s="28"/>
      <c r="D34" s="28"/>
      <c r="E34" s="29"/>
      <c r="F34" s="6"/>
      <c r="G34" s="6"/>
    </row>
    <row r="35" spans="1:7" ht="15.75" customHeight="1" x14ac:dyDescent="0.2">
      <c r="A35" s="27" t="s">
        <v>447</v>
      </c>
      <c r="B35" s="28"/>
      <c r="C35" s="28"/>
      <c r="D35" s="28"/>
      <c r="E35" s="29"/>
      <c r="F35" s="6"/>
      <c r="G35" s="6"/>
    </row>
    <row r="36" spans="1:7" ht="15.75" customHeight="1" x14ac:dyDescent="0.2">
      <c r="A36" s="82"/>
      <c r="B36" s="82"/>
      <c r="C36" s="82"/>
      <c r="D36" s="82"/>
      <c r="E36" s="82"/>
      <c r="F36" s="6"/>
      <c r="G36" s="6"/>
    </row>
    <row r="37" spans="1:7" ht="15.75" customHeight="1" x14ac:dyDescent="0.2">
      <c r="A37" s="30"/>
      <c r="B37" s="30"/>
      <c r="C37" s="30"/>
      <c r="D37" s="30"/>
      <c r="E37" s="30"/>
      <c r="F37" s="6"/>
      <c r="G37" s="6"/>
    </row>
    <row r="38" spans="1:7" ht="45" customHeight="1" x14ac:dyDescent="0.2">
      <c r="A38" s="252" t="s">
        <v>286</v>
      </c>
      <c r="B38" s="253"/>
      <c r="C38" s="244" t="s">
        <v>455</v>
      </c>
      <c r="D38" s="244"/>
      <c r="E38" s="245"/>
      <c r="F38" s="6"/>
      <c r="G38" s="6"/>
    </row>
    <row r="39" spans="1:7" ht="45" customHeight="1" x14ac:dyDescent="0.2">
      <c r="A39" s="246" t="s">
        <v>62</v>
      </c>
      <c r="B39" s="21"/>
      <c r="C39" s="247"/>
      <c r="D39" s="202"/>
      <c r="E39" s="203"/>
      <c r="F39" s="6"/>
      <c r="G39" s="6"/>
    </row>
    <row r="40" spans="1:7" ht="45" customHeight="1" x14ac:dyDescent="0.2">
      <c r="A40" s="27" t="s">
        <v>19</v>
      </c>
      <c r="B40" s="28"/>
      <c r="C40" s="247"/>
      <c r="D40" s="202"/>
      <c r="E40" s="203"/>
      <c r="F40" s="6"/>
      <c r="G40" s="6"/>
    </row>
    <row r="41" spans="1:7" ht="15" x14ac:dyDescent="0.2">
      <c r="A41" s="30"/>
      <c r="B41" s="30"/>
      <c r="C41" s="205"/>
      <c r="D41" s="30"/>
      <c r="E41" s="30"/>
      <c r="F41" s="6"/>
      <c r="G41" s="6"/>
    </row>
    <row r="42" spans="1:7" ht="15" x14ac:dyDescent="0.2">
      <c r="A42" s="30"/>
      <c r="B42" s="30"/>
      <c r="C42" s="205"/>
      <c r="D42" s="30"/>
      <c r="E42" s="30"/>
      <c r="F42" s="6"/>
      <c r="G42" s="6"/>
    </row>
    <row r="43" spans="1:7" ht="18.75" x14ac:dyDescent="0.3">
      <c r="A43" s="257" t="s">
        <v>289</v>
      </c>
      <c r="B43" s="23"/>
      <c r="C43" s="31"/>
      <c r="D43" s="31"/>
      <c r="E43" s="31"/>
      <c r="F43" s="6"/>
      <c r="G43" s="6"/>
    </row>
    <row r="44" spans="1:7" ht="15" x14ac:dyDescent="0.2">
      <c r="A44" s="258" t="s">
        <v>290</v>
      </c>
      <c r="B44" s="259"/>
      <c r="C44" s="260" t="s">
        <v>291</v>
      </c>
      <c r="D44" s="258" t="s">
        <v>292</v>
      </c>
      <c r="E44" s="259"/>
      <c r="F44" s="6"/>
      <c r="G44" s="6"/>
    </row>
    <row r="45" spans="1:7" ht="15" x14ac:dyDescent="0.2">
      <c r="A45" s="258" t="s">
        <v>293</v>
      </c>
      <c r="B45" s="259"/>
      <c r="C45" s="268"/>
      <c r="D45" s="269"/>
      <c r="E45" s="270"/>
      <c r="F45" s="6"/>
      <c r="G45" s="6"/>
    </row>
    <row r="46" spans="1:7" ht="15" x14ac:dyDescent="0.2">
      <c r="A46" s="258" t="s">
        <v>294</v>
      </c>
      <c r="B46" s="259"/>
      <c r="C46" s="268"/>
      <c r="D46" s="269"/>
      <c r="E46" s="270"/>
      <c r="F46" s="6"/>
      <c r="G46" s="6"/>
    </row>
    <row r="47" spans="1:7" ht="15" x14ac:dyDescent="0.2">
      <c r="A47" s="258" t="s">
        <v>19</v>
      </c>
      <c r="B47" s="259"/>
      <c r="C47" s="268"/>
      <c r="D47" s="269"/>
      <c r="E47" s="270"/>
      <c r="F47" s="6"/>
      <c r="G47" s="6"/>
    </row>
    <row r="48" spans="1:7" ht="15" x14ac:dyDescent="0.2">
      <c r="A48" s="30"/>
      <c r="B48" s="30"/>
      <c r="C48" s="205"/>
      <c r="D48" s="30"/>
      <c r="E48" s="30"/>
      <c r="F48" s="6"/>
      <c r="G48" s="6"/>
    </row>
    <row r="49" spans="1:7" ht="15" x14ac:dyDescent="0.2">
      <c r="A49" s="30"/>
      <c r="B49" s="30"/>
      <c r="C49" s="205"/>
      <c r="D49" s="30"/>
      <c r="E49" s="30"/>
      <c r="F49" s="6"/>
      <c r="G49" s="6"/>
    </row>
    <row r="50" spans="1:7" ht="15" x14ac:dyDescent="0.2">
      <c r="A50" s="13" t="s">
        <v>8</v>
      </c>
      <c r="B50" s="13"/>
      <c r="C50" s="31"/>
      <c r="D50" s="13"/>
      <c r="E50" s="13"/>
      <c r="F50" s="6"/>
      <c r="G50" s="6"/>
    </row>
    <row r="51" spans="1:7" ht="15" x14ac:dyDescent="0.2">
      <c r="A51" s="13" t="s">
        <v>9</v>
      </c>
      <c r="B51" s="13"/>
      <c r="C51" s="31"/>
      <c r="D51" s="13"/>
      <c r="E51" s="13"/>
      <c r="F51" s="6"/>
      <c r="G51" s="6"/>
    </row>
    <row r="52" spans="1:7" ht="15.75" x14ac:dyDescent="0.25">
      <c r="A52" s="17"/>
      <c r="B52" s="17"/>
      <c r="C52" s="31"/>
      <c r="D52" s="13"/>
      <c r="E52" s="13"/>
      <c r="F52" s="6"/>
      <c r="G52" s="6"/>
    </row>
    <row r="53" spans="1:7" ht="15.75" x14ac:dyDescent="0.25">
      <c r="A53" s="18" t="s">
        <v>75</v>
      </c>
      <c r="B53" s="18"/>
      <c r="C53" s="201"/>
      <c r="D53" s="201"/>
      <c r="E53" s="203"/>
      <c r="F53" s="6"/>
      <c r="G53" s="6"/>
    </row>
    <row r="54" spans="1:7" ht="15.75" x14ac:dyDescent="0.25">
      <c r="A54" s="18" t="s">
        <v>63</v>
      </c>
      <c r="B54" s="18"/>
      <c r="C54" s="201"/>
      <c r="D54" s="201"/>
      <c r="E54" s="203"/>
      <c r="F54" s="6"/>
      <c r="G54" s="6"/>
    </row>
    <row r="55" spans="1:7" ht="15.75" x14ac:dyDescent="0.25">
      <c r="A55" s="18" t="s">
        <v>10</v>
      </c>
      <c r="B55" s="18"/>
      <c r="C55" s="201"/>
      <c r="D55" s="201"/>
      <c r="E55" s="203"/>
      <c r="F55" s="6"/>
      <c r="G55" s="6"/>
    </row>
    <row r="56" spans="1:7" ht="15.75" x14ac:dyDescent="0.25">
      <c r="A56" s="18" t="s">
        <v>64</v>
      </c>
      <c r="B56" s="18"/>
      <c r="C56" s="201"/>
      <c r="D56" s="132" t="s">
        <v>122</v>
      </c>
      <c r="E56" s="242"/>
      <c r="F56" s="6"/>
      <c r="G56" s="6"/>
    </row>
    <row r="57" spans="1:7" ht="15.75" x14ac:dyDescent="0.25">
      <c r="A57" s="18" t="s">
        <v>11</v>
      </c>
      <c r="B57" s="18"/>
      <c r="C57" s="201"/>
      <c r="D57" s="201"/>
      <c r="E57" s="203"/>
      <c r="F57" s="6"/>
      <c r="G57" s="6"/>
    </row>
    <row r="58" spans="1:7" ht="15.75" x14ac:dyDescent="0.25">
      <c r="A58" s="23"/>
      <c r="B58" s="23"/>
      <c r="C58" s="31"/>
      <c r="D58" s="31"/>
      <c r="E58" s="31"/>
      <c r="F58" s="6"/>
      <c r="G58" s="6"/>
    </row>
    <row r="59" spans="1:7" ht="15" x14ac:dyDescent="0.2">
      <c r="A59" s="81" t="s">
        <v>68</v>
      </c>
      <c r="B59" s="81"/>
      <c r="C59" s="13"/>
      <c r="D59" s="13"/>
      <c r="E59" s="13"/>
      <c r="F59" s="6"/>
      <c r="G59" s="6"/>
    </row>
    <row r="60" spans="1:7" ht="15.75" x14ac:dyDescent="0.25">
      <c r="A60" s="81" t="s">
        <v>448</v>
      </c>
      <c r="B60" s="81"/>
      <c r="C60" s="17"/>
      <c r="D60" s="17"/>
      <c r="E60" s="13"/>
      <c r="F60" s="6"/>
      <c r="G60" s="6"/>
    </row>
    <row r="61" spans="1:7" ht="15" x14ac:dyDescent="0.2">
      <c r="A61" s="81"/>
      <c r="B61" s="81"/>
      <c r="C61" s="13"/>
      <c r="D61" s="13"/>
      <c r="E61" s="13"/>
      <c r="F61" s="6"/>
      <c r="G61" s="6"/>
    </row>
    <row r="62" spans="1:7" ht="15" x14ac:dyDescent="0.2">
      <c r="A62" s="81"/>
      <c r="B62" s="81"/>
      <c r="C62" s="13"/>
      <c r="D62" s="13"/>
      <c r="E62" s="13"/>
      <c r="F62" s="6"/>
      <c r="G62" s="6"/>
    </row>
    <row r="63" spans="1:7" ht="15" x14ac:dyDescent="0.2">
      <c r="A63" s="13"/>
      <c r="B63" s="13"/>
      <c r="C63" s="13"/>
      <c r="D63" s="13"/>
      <c r="E63" s="13"/>
      <c r="F63" s="6"/>
    </row>
    <row r="64" spans="1:7" ht="15" x14ac:dyDescent="0.2">
      <c r="A64" s="81"/>
      <c r="B64" s="81"/>
      <c r="C64" s="13"/>
      <c r="D64" s="13"/>
      <c r="E64" s="13"/>
      <c r="F64" s="6"/>
    </row>
    <row r="65" spans="1:7" ht="15" x14ac:dyDescent="0.2">
      <c r="A65" s="81"/>
      <c r="B65" s="81"/>
      <c r="C65" s="13"/>
      <c r="D65" s="13"/>
      <c r="E65" s="13"/>
      <c r="F65" s="6"/>
    </row>
    <row r="66" spans="1:7" ht="15" x14ac:dyDescent="0.2">
      <c r="A66" s="81"/>
      <c r="B66" s="81"/>
      <c r="C66" s="13"/>
      <c r="D66" s="13"/>
      <c r="E66" s="13"/>
      <c r="F66" s="6"/>
    </row>
    <row r="67" spans="1:7" ht="15" x14ac:dyDescent="0.2">
      <c r="A67" s="81"/>
      <c r="B67" s="81"/>
      <c r="C67" s="13"/>
      <c r="D67" s="13"/>
      <c r="E67" s="13"/>
      <c r="F67" s="6"/>
      <c r="G67" s="6"/>
    </row>
    <row r="68" spans="1:7" ht="15" x14ac:dyDescent="0.2">
      <c r="A68" s="81"/>
      <c r="B68" s="81"/>
      <c r="C68" s="13"/>
      <c r="D68" s="13"/>
      <c r="E68" s="13"/>
      <c r="F68" s="6"/>
      <c r="G68" s="6"/>
    </row>
    <row r="69" spans="1:7" ht="15" x14ac:dyDescent="0.2">
      <c r="A69" s="81"/>
      <c r="B69" s="81"/>
      <c r="C69" s="13"/>
      <c r="D69" s="13"/>
      <c r="E69" s="13"/>
      <c r="F69" s="6"/>
      <c r="G69" s="6"/>
    </row>
    <row r="70" spans="1:7" ht="15" x14ac:dyDescent="0.2">
      <c r="A70" s="81"/>
      <c r="B70" s="81"/>
      <c r="C70" s="13"/>
      <c r="D70" s="13"/>
      <c r="E70" s="13"/>
      <c r="F70" s="6"/>
      <c r="G70" s="6"/>
    </row>
    <row r="71" spans="1:7" ht="15" x14ac:dyDescent="0.2">
      <c r="A71" s="81"/>
      <c r="B71" s="81"/>
      <c r="C71" s="13"/>
      <c r="D71" s="13"/>
      <c r="E71" s="13"/>
      <c r="F71" s="6"/>
      <c r="G71" s="6"/>
    </row>
    <row r="72" spans="1:7" ht="15" x14ac:dyDescent="0.2">
      <c r="A72" s="13"/>
      <c r="B72" s="13"/>
      <c r="C72" s="13"/>
      <c r="D72" s="13"/>
      <c r="E72" s="13"/>
      <c r="F72" s="6"/>
      <c r="G72" s="6"/>
    </row>
    <row r="73" spans="1:7" ht="15" x14ac:dyDescent="0.2">
      <c r="A73" s="13"/>
      <c r="B73" s="13"/>
      <c r="C73" s="13"/>
      <c r="D73" s="13"/>
      <c r="E73" s="13"/>
    </row>
    <row r="74" spans="1:7" ht="15" x14ac:dyDescent="0.2">
      <c r="A74" s="13"/>
      <c r="B74" s="13"/>
      <c r="C74" s="13"/>
      <c r="D74" s="13"/>
      <c r="E74" s="13"/>
    </row>
    <row r="75" spans="1:7" ht="15" x14ac:dyDescent="0.2">
      <c r="A75" s="13"/>
      <c r="B75" s="13"/>
      <c r="C75" s="13"/>
      <c r="D75" s="13"/>
      <c r="E75" s="13"/>
    </row>
    <row r="76" spans="1:7" ht="15" x14ac:dyDescent="0.2">
      <c r="A76" s="13"/>
      <c r="B76" s="13"/>
      <c r="C76" s="13"/>
      <c r="D76" s="13"/>
      <c r="E76" s="13"/>
    </row>
    <row r="77" spans="1:7" ht="15" x14ac:dyDescent="0.2">
      <c r="A77" s="13"/>
      <c r="B77" s="13"/>
      <c r="C77" s="13"/>
      <c r="D77" s="13"/>
      <c r="E77" s="13"/>
    </row>
    <row r="78" spans="1:7" ht="15" x14ac:dyDescent="0.2">
      <c r="A78" s="13"/>
      <c r="B78" s="13"/>
      <c r="C78" s="13"/>
      <c r="D78" s="13"/>
      <c r="E78" s="13"/>
    </row>
    <row r="79" spans="1:7" x14ac:dyDescent="0.2">
      <c r="A79" s="6"/>
      <c r="B79" s="6"/>
      <c r="C79" s="6"/>
      <c r="D79" s="6"/>
      <c r="E79" s="6"/>
    </row>
    <row r="80" spans="1:7" x14ac:dyDescent="0.2">
      <c r="A80" s="6"/>
      <c r="B80" s="6"/>
      <c r="C80" s="6"/>
      <c r="D80" s="6"/>
      <c r="E80" s="6"/>
    </row>
  </sheetData>
  <sheetProtection password="C076" sheet="1"/>
  <mergeCells count="6">
    <mergeCell ref="B6:D6"/>
    <mergeCell ref="B7:D7"/>
    <mergeCell ref="B1:D1"/>
    <mergeCell ref="B2:D2"/>
    <mergeCell ref="B3:D3"/>
    <mergeCell ref="B5:D5"/>
  </mergeCells>
  <phoneticPr fontId="0" type="noConversion"/>
  <pageMargins left="0.75" right="0.75" top="1" bottom="1" header="0.5" footer="0.5"/>
  <pageSetup scale="62" orientation="portrait" horizontalDpi="4294967292" verticalDpi="300"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9"/>
  <sheetViews>
    <sheetView workbookViewId="0">
      <selection activeCell="C10" sqref="C10"/>
    </sheetView>
  </sheetViews>
  <sheetFormatPr defaultRowHeight="12.75" x14ac:dyDescent="0.2"/>
  <cols>
    <col min="1" max="1" width="60.7109375" customWidth="1"/>
    <col min="2" max="4" width="15.7109375" customWidth="1"/>
    <col min="5" max="5" width="27.85546875" hidden="1" customWidth="1"/>
  </cols>
  <sheetData>
    <row r="1" spans="1:6" x14ac:dyDescent="0.2">
      <c r="A1" s="296">
        <f>'PAGE#1'!$C$10</f>
        <v>0</v>
      </c>
      <c r="B1" s="296"/>
      <c r="C1" s="6"/>
      <c r="E1" s="6"/>
      <c r="F1" s="6"/>
    </row>
    <row r="2" spans="1:6" x14ac:dyDescent="0.2">
      <c r="A2" s="158">
        <f>'PAGE#1'!E15</f>
        <v>0</v>
      </c>
      <c r="B2" s="6"/>
      <c r="C2" s="6"/>
      <c r="D2" s="6"/>
      <c r="E2" s="6"/>
      <c r="F2" s="6"/>
    </row>
    <row r="3" spans="1:6" x14ac:dyDescent="0.2">
      <c r="A3" s="158">
        <f>'PAGE#1'!E16</f>
        <v>0</v>
      </c>
      <c r="B3" s="6"/>
      <c r="C3" s="6"/>
      <c r="D3" s="6"/>
      <c r="E3" s="6"/>
      <c r="F3" s="6"/>
    </row>
    <row r="4" spans="1:6" x14ac:dyDescent="0.2">
      <c r="A4" s="6" t="str">
        <f>'PAGE#1'!$B$7</f>
        <v>YEAR ENDING DECEMBER 31, 2016</v>
      </c>
      <c r="B4" s="6"/>
      <c r="C4" s="6"/>
      <c r="D4" s="6"/>
      <c r="E4" s="6"/>
      <c r="F4" s="6"/>
    </row>
    <row r="5" spans="1:6" x14ac:dyDescent="0.2">
      <c r="A5" s="6"/>
      <c r="B5" s="6"/>
      <c r="C5" s="6"/>
      <c r="D5" s="6"/>
      <c r="E5" s="6"/>
      <c r="F5" s="6"/>
    </row>
    <row r="6" spans="1:6" x14ac:dyDescent="0.2">
      <c r="A6" s="19" t="s">
        <v>20</v>
      </c>
      <c r="B6" s="57"/>
      <c r="C6" s="57"/>
      <c r="D6" s="60"/>
      <c r="E6" s="37"/>
      <c r="F6" s="6"/>
    </row>
    <row r="7" spans="1:6" x14ac:dyDescent="0.2">
      <c r="A7" s="61" t="s">
        <v>21</v>
      </c>
      <c r="B7" s="61" t="s">
        <v>22</v>
      </c>
      <c r="C7" s="62" t="s">
        <v>23</v>
      </c>
      <c r="D7" s="61" t="s">
        <v>24</v>
      </c>
      <c r="E7" s="37"/>
      <c r="F7" s="6"/>
    </row>
    <row r="8" spans="1:6" x14ac:dyDescent="0.2">
      <c r="A8" s="38"/>
      <c r="B8" s="46"/>
      <c r="C8" s="63" t="s">
        <v>7</v>
      </c>
      <c r="D8" s="64" t="s">
        <v>30</v>
      </c>
      <c r="E8" s="37"/>
      <c r="F8" s="12"/>
    </row>
    <row r="9" spans="1:6" x14ac:dyDescent="0.2">
      <c r="A9" s="65" t="s">
        <v>31</v>
      </c>
      <c r="B9" s="66" t="s">
        <v>25</v>
      </c>
      <c r="C9" s="66" t="s">
        <v>32</v>
      </c>
      <c r="D9" s="67" t="s">
        <v>33</v>
      </c>
      <c r="E9" s="37"/>
      <c r="F9" s="12"/>
    </row>
    <row r="10" spans="1:6" x14ac:dyDescent="0.2">
      <c r="A10" s="46" t="s">
        <v>171</v>
      </c>
      <c r="B10" s="48">
        <v>100</v>
      </c>
      <c r="C10" s="210"/>
      <c r="D10" s="136">
        <f>ROUND(IF(B10&gt;C10,B10,C10),0)</f>
        <v>100</v>
      </c>
      <c r="E10" s="37"/>
      <c r="F10" s="12"/>
    </row>
    <row r="11" spans="1:6" x14ac:dyDescent="0.2">
      <c r="A11" s="47" t="s">
        <v>34</v>
      </c>
      <c r="B11" s="48">
        <v>100</v>
      </c>
      <c r="C11" s="210"/>
      <c r="D11" s="212">
        <f>SUMIF(Variable!$A$4:$A$130,A2,Variable!$C$4:$C$130)</f>
        <v>0</v>
      </c>
      <c r="E11" s="37" t="s">
        <v>114</v>
      </c>
      <c r="F11" s="90"/>
    </row>
    <row r="12" spans="1:6" x14ac:dyDescent="0.2">
      <c r="A12" s="68" t="s">
        <v>35</v>
      </c>
      <c r="B12" s="45" t="s">
        <v>36</v>
      </c>
      <c r="C12" s="265" t="s">
        <v>36</v>
      </c>
      <c r="D12" s="264">
        <f>SUM(D10:D11)</f>
        <v>100</v>
      </c>
      <c r="E12" s="37" t="s">
        <v>118</v>
      </c>
      <c r="F12" s="12"/>
    </row>
    <row r="13" spans="1:6" x14ac:dyDescent="0.2">
      <c r="A13" s="36"/>
      <c r="B13" s="50"/>
      <c r="C13" s="78"/>
      <c r="D13" s="78"/>
      <c r="E13" s="36"/>
      <c r="F13" s="12"/>
    </row>
    <row r="14" spans="1:6" ht="15" x14ac:dyDescent="0.2">
      <c r="A14" s="46" t="s">
        <v>37</v>
      </c>
      <c r="B14" s="119"/>
      <c r="C14" s="266"/>
      <c r="D14" s="237"/>
      <c r="E14" s="37"/>
      <c r="F14" s="91"/>
    </row>
    <row r="15" spans="1:6" x14ac:dyDescent="0.2">
      <c r="A15" s="43" t="s">
        <v>38</v>
      </c>
      <c r="B15" s="48">
        <v>100</v>
      </c>
      <c r="C15" s="210"/>
      <c r="D15" s="136">
        <f>ROUND(IF(B15&gt;C15,B15,C15),0)</f>
        <v>100</v>
      </c>
      <c r="E15" s="37"/>
      <c r="F15" s="90"/>
    </row>
    <row r="16" spans="1:6" x14ac:dyDescent="0.2">
      <c r="A16" s="43" t="s">
        <v>39</v>
      </c>
      <c r="B16" s="48">
        <v>5</v>
      </c>
      <c r="C16" s="210"/>
      <c r="D16" s="136">
        <f>ROUND(IF(B16&gt;C16,B16,C16),0)</f>
        <v>5</v>
      </c>
      <c r="E16" s="37"/>
      <c r="F16" s="90"/>
    </row>
    <row r="17" spans="1:6" x14ac:dyDescent="0.2">
      <c r="A17" s="43" t="s">
        <v>40</v>
      </c>
      <c r="B17" s="48">
        <v>5</v>
      </c>
      <c r="C17" s="210"/>
      <c r="D17" s="136">
        <f>ROUND(IF(B17&gt;C17,B17,C17),0)</f>
        <v>5</v>
      </c>
      <c r="E17" s="37"/>
      <c r="F17" s="90"/>
    </row>
    <row r="18" spans="1:6" x14ac:dyDescent="0.2">
      <c r="A18" s="43" t="s">
        <v>41</v>
      </c>
      <c r="B18" s="48">
        <v>5</v>
      </c>
      <c r="C18" s="210"/>
      <c r="D18" s="136">
        <f>ROUND(IF(B18&gt;C18,B18,C18),0)</f>
        <v>5</v>
      </c>
      <c r="E18" s="37"/>
      <c r="F18" s="12"/>
    </row>
    <row r="19" spans="1:6" x14ac:dyDescent="0.2">
      <c r="A19" s="43" t="s">
        <v>42</v>
      </c>
      <c r="B19" s="106"/>
      <c r="C19" s="267"/>
      <c r="D19" s="78"/>
      <c r="E19" s="37"/>
      <c r="F19" s="12"/>
    </row>
    <row r="20" spans="1:6" x14ac:dyDescent="0.2">
      <c r="A20" s="43" t="s">
        <v>43</v>
      </c>
      <c r="B20" s="105">
        <v>25</v>
      </c>
      <c r="C20" s="210"/>
      <c r="D20" s="212">
        <f>IF('PAGE#1'!$E$24="Y",IF(B20&gt;C20,B20,C20),0)</f>
        <v>0</v>
      </c>
      <c r="E20" s="37" t="s">
        <v>114</v>
      </c>
      <c r="F20" s="12"/>
    </row>
    <row r="21" spans="1:6" x14ac:dyDescent="0.2">
      <c r="A21" s="43" t="s">
        <v>44</v>
      </c>
      <c r="B21" s="105">
        <f>IF('PAGE#1'!E16="nh",25,35)</f>
        <v>35</v>
      </c>
      <c r="C21" s="210"/>
      <c r="D21" s="212">
        <f>IF('PAGE#1'!$E$25="Y",IF(B21&gt;C21,B21,C21),0)</f>
        <v>0</v>
      </c>
      <c r="E21" s="37" t="s">
        <v>114</v>
      </c>
      <c r="F21" s="12"/>
    </row>
    <row r="22" spans="1:6" x14ac:dyDescent="0.2">
      <c r="A22" s="43" t="s">
        <v>45</v>
      </c>
      <c r="B22" s="69" t="s">
        <v>36</v>
      </c>
      <c r="C22" s="210"/>
      <c r="D22" s="212">
        <f>IF(C22&gt;0,C22,0)</f>
        <v>0</v>
      </c>
      <c r="E22" s="37"/>
      <c r="F22" s="12"/>
    </row>
    <row r="23" spans="1:6" x14ac:dyDescent="0.2">
      <c r="A23" s="43" t="s">
        <v>46</v>
      </c>
      <c r="B23" s="69" t="s">
        <v>36</v>
      </c>
      <c r="C23" s="210"/>
      <c r="D23" s="212">
        <f>IF(C23&gt;0,C23,0)</f>
        <v>0</v>
      </c>
      <c r="E23" s="37"/>
      <c r="F23" s="6"/>
    </row>
    <row r="24" spans="1:6" x14ac:dyDescent="0.2">
      <c r="A24" s="43" t="s">
        <v>47</v>
      </c>
      <c r="B24" s="69" t="s">
        <v>36</v>
      </c>
      <c r="C24" s="210"/>
      <c r="D24" s="212">
        <f>IF(C24&gt;0,C24,0)</f>
        <v>0</v>
      </c>
      <c r="E24" s="37"/>
      <c r="F24" s="6"/>
    </row>
    <row r="25" spans="1:6" x14ac:dyDescent="0.2">
      <c r="A25" s="43" t="s">
        <v>48</v>
      </c>
      <c r="B25" s="69" t="s">
        <v>36</v>
      </c>
      <c r="C25" s="210"/>
      <c r="D25" s="212">
        <f>IF(C25&gt;0,C25,0)</f>
        <v>0</v>
      </c>
      <c r="E25" s="37"/>
      <c r="F25" s="6"/>
    </row>
    <row r="26" spans="1:6" x14ac:dyDescent="0.2">
      <c r="A26" s="19" t="s">
        <v>49</v>
      </c>
      <c r="B26" s="45" t="s">
        <v>36</v>
      </c>
      <c r="C26" s="45" t="s">
        <v>36</v>
      </c>
      <c r="D26" s="263">
        <f>SUM(D15:D25)</f>
        <v>115</v>
      </c>
      <c r="E26" s="37" t="s">
        <v>118</v>
      </c>
      <c r="F26" s="6"/>
    </row>
    <row r="27" spans="1:6" x14ac:dyDescent="0.2">
      <c r="A27" s="149"/>
      <c r="B27" s="106"/>
      <c r="C27" s="175"/>
      <c r="D27" s="145"/>
      <c r="E27" s="37"/>
      <c r="F27" s="6"/>
    </row>
    <row r="28" spans="1:6" x14ac:dyDescent="0.2">
      <c r="A28" s="37"/>
      <c r="B28" s="70"/>
      <c r="C28" s="107"/>
      <c r="D28" s="107"/>
      <c r="E28" s="37"/>
      <c r="F28" s="6"/>
    </row>
    <row r="29" spans="1:6" x14ac:dyDescent="0.2">
      <c r="A29" s="41"/>
      <c r="B29" s="71"/>
      <c r="C29" s="108"/>
      <c r="D29" s="109"/>
      <c r="E29" s="37"/>
      <c r="F29" s="6"/>
    </row>
    <row r="30" spans="1:6" x14ac:dyDescent="0.2">
      <c r="A30" s="46"/>
      <c r="B30" s="72"/>
      <c r="C30" s="110" t="s">
        <v>7</v>
      </c>
      <c r="D30" s="111"/>
      <c r="E30" s="37"/>
      <c r="F30" s="6"/>
    </row>
    <row r="31" spans="1:6" x14ac:dyDescent="0.2">
      <c r="A31" s="73" t="s">
        <v>124</v>
      </c>
      <c r="B31" s="74" t="s">
        <v>25</v>
      </c>
      <c r="C31" s="112" t="s">
        <v>32</v>
      </c>
      <c r="D31" s="113" t="s">
        <v>26</v>
      </c>
      <c r="E31" s="37"/>
      <c r="F31" s="6"/>
    </row>
    <row r="32" spans="1:6" x14ac:dyDescent="0.2">
      <c r="A32" s="75" t="s">
        <v>50</v>
      </c>
      <c r="B32" s="52"/>
      <c r="C32" s="51"/>
      <c r="D32" s="53"/>
      <c r="E32" s="37"/>
      <c r="F32" s="6"/>
    </row>
    <row r="33" spans="1:6" x14ac:dyDescent="0.2">
      <c r="A33" s="37"/>
      <c r="B33" s="70"/>
      <c r="C33" s="107"/>
      <c r="D33" s="107"/>
      <c r="E33" s="37"/>
      <c r="F33" s="6"/>
    </row>
    <row r="34" spans="1:6" x14ac:dyDescent="0.2">
      <c r="A34" s="38" t="s">
        <v>51</v>
      </c>
      <c r="B34" s="72"/>
      <c r="C34" s="144" t="s">
        <v>36</v>
      </c>
      <c r="D34" s="114" t="s">
        <v>36</v>
      </c>
      <c r="E34" s="37"/>
      <c r="F34" s="6"/>
    </row>
    <row r="35" spans="1:6" x14ac:dyDescent="0.2">
      <c r="A35" s="209" t="s">
        <v>52</v>
      </c>
      <c r="B35" s="76" t="s">
        <v>36</v>
      </c>
      <c r="C35" s="262"/>
      <c r="D35" s="212">
        <f t="shared" ref="D35:D42" si="0">IF(C35&gt;0,C35,0)</f>
        <v>0</v>
      </c>
      <c r="E35" s="37" t="s">
        <v>115</v>
      </c>
      <c r="F35" s="6"/>
    </row>
    <row r="36" spans="1:6" x14ac:dyDescent="0.2">
      <c r="A36" s="35" t="s">
        <v>53</v>
      </c>
      <c r="B36" s="76" t="s">
        <v>36</v>
      </c>
      <c r="C36" s="262"/>
      <c r="D36" s="212">
        <f t="shared" si="0"/>
        <v>0</v>
      </c>
      <c r="E36" s="37" t="s">
        <v>115</v>
      </c>
      <c r="F36" s="6"/>
    </row>
    <row r="37" spans="1:6" x14ac:dyDescent="0.2">
      <c r="A37" s="35" t="s">
        <v>54</v>
      </c>
      <c r="B37" s="76" t="s">
        <v>36</v>
      </c>
      <c r="C37" s="262"/>
      <c r="D37" s="212">
        <f t="shared" si="0"/>
        <v>0</v>
      </c>
      <c r="E37" s="37" t="s">
        <v>115</v>
      </c>
      <c r="F37" s="6"/>
    </row>
    <row r="38" spans="1:6" x14ac:dyDescent="0.2">
      <c r="A38" s="35" t="s">
        <v>55</v>
      </c>
      <c r="B38" s="76" t="s">
        <v>36</v>
      </c>
      <c r="C38" s="262"/>
      <c r="D38" s="212">
        <f t="shared" si="0"/>
        <v>0</v>
      </c>
      <c r="E38" s="37" t="s">
        <v>115</v>
      </c>
      <c r="F38" s="6"/>
    </row>
    <row r="39" spans="1:6" x14ac:dyDescent="0.2">
      <c r="A39" s="35" t="s">
        <v>67</v>
      </c>
      <c r="B39" s="76" t="s">
        <v>36</v>
      </c>
      <c r="C39" s="262"/>
      <c r="D39" s="212">
        <f t="shared" si="0"/>
        <v>0</v>
      </c>
      <c r="E39" s="37" t="s">
        <v>115</v>
      </c>
      <c r="F39" s="6"/>
    </row>
    <row r="40" spans="1:6" x14ac:dyDescent="0.2">
      <c r="A40" s="35" t="s">
        <v>125</v>
      </c>
      <c r="B40" s="76" t="s">
        <v>36</v>
      </c>
      <c r="C40" s="262"/>
      <c r="D40" s="212">
        <f t="shared" si="0"/>
        <v>0</v>
      </c>
      <c r="E40" s="37" t="s">
        <v>115</v>
      </c>
      <c r="F40" s="6"/>
    </row>
    <row r="41" spans="1:6" x14ac:dyDescent="0.2">
      <c r="A41" s="36" t="s">
        <v>126</v>
      </c>
      <c r="B41" s="69" t="s">
        <v>36</v>
      </c>
      <c r="C41" s="262"/>
      <c r="D41" s="212">
        <f t="shared" si="0"/>
        <v>0</v>
      </c>
      <c r="E41" s="37" t="s">
        <v>118</v>
      </c>
      <c r="F41" s="6"/>
    </row>
    <row r="42" spans="1:6" x14ac:dyDescent="0.2">
      <c r="A42" s="35" t="s">
        <v>127</v>
      </c>
      <c r="B42" s="69" t="s">
        <v>36</v>
      </c>
      <c r="C42" s="262"/>
      <c r="D42" s="212">
        <f t="shared" si="0"/>
        <v>0</v>
      </c>
      <c r="E42" s="37"/>
      <c r="F42" s="6"/>
    </row>
    <row r="43" spans="1:6" x14ac:dyDescent="0.2">
      <c r="A43" s="35" t="s">
        <v>128</v>
      </c>
      <c r="B43" s="76" t="s">
        <v>36</v>
      </c>
      <c r="C43" s="286"/>
      <c r="D43" s="212">
        <f>IF(C43&gt;0,C43,0)</f>
        <v>0</v>
      </c>
      <c r="E43" s="37" t="s">
        <v>115</v>
      </c>
      <c r="F43" s="6"/>
    </row>
    <row r="44" spans="1:6" x14ac:dyDescent="0.2">
      <c r="A44" s="35" t="s">
        <v>129</v>
      </c>
      <c r="B44" s="76" t="s">
        <v>36</v>
      </c>
      <c r="C44" s="262"/>
      <c r="D44" s="212">
        <f>IF(C44&gt;0,C44,0)</f>
        <v>0</v>
      </c>
      <c r="E44" s="37" t="s">
        <v>115</v>
      </c>
      <c r="F44" s="6"/>
    </row>
    <row r="45" spans="1:6" x14ac:dyDescent="0.2">
      <c r="A45" s="35" t="s">
        <v>130</v>
      </c>
      <c r="B45" s="76" t="s">
        <v>36</v>
      </c>
      <c r="C45" s="262"/>
      <c r="D45" s="212">
        <f>IF(C45&gt;0,C45,0)</f>
        <v>0</v>
      </c>
      <c r="E45" s="37" t="s">
        <v>115</v>
      </c>
      <c r="F45" s="6"/>
    </row>
    <row r="46" spans="1:6" x14ac:dyDescent="0.2">
      <c r="A46" s="35" t="s">
        <v>131</v>
      </c>
      <c r="B46" s="286"/>
      <c r="C46" s="286"/>
      <c r="D46" s="212">
        <f>IF(B46&gt;C46,0,C46-B46)</f>
        <v>0</v>
      </c>
      <c r="E46" s="37" t="s">
        <v>115</v>
      </c>
      <c r="F46" s="6"/>
    </row>
    <row r="47" spans="1:6" x14ac:dyDescent="0.2">
      <c r="A47" s="261" t="s">
        <v>153</v>
      </c>
      <c r="B47" s="76" t="s">
        <v>36</v>
      </c>
      <c r="C47" s="262"/>
      <c r="D47" s="212">
        <f t="shared" ref="D47:D57" si="1">IF(C47&gt;0,C47,0)</f>
        <v>0</v>
      </c>
      <c r="E47" s="37"/>
      <c r="F47" s="6"/>
    </row>
    <row r="48" spans="1:6" x14ac:dyDescent="0.2">
      <c r="A48" s="261" t="s">
        <v>154</v>
      </c>
      <c r="B48" s="76" t="s">
        <v>36</v>
      </c>
      <c r="C48" s="262"/>
      <c r="D48" s="212">
        <f t="shared" si="1"/>
        <v>0</v>
      </c>
      <c r="E48" s="37"/>
      <c r="F48" s="6"/>
    </row>
    <row r="49" spans="1:6" x14ac:dyDescent="0.2">
      <c r="A49" s="261" t="s">
        <v>155</v>
      </c>
      <c r="B49" s="76" t="s">
        <v>36</v>
      </c>
      <c r="C49" s="262"/>
      <c r="D49" s="212">
        <f t="shared" si="1"/>
        <v>0</v>
      </c>
      <c r="E49" s="37"/>
      <c r="F49" s="6"/>
    </row>
    <row r="50" spans="1:6" x14ac:dyDescent="0.2">
      <c r="A50" s="261" t="s">
        <v>156</v>
      </c>
      <c r="B50" s="76" t="s">
        <v>36</v>
      </c>
      <c r="C50" s="262"/>
      <c r="D50" s="212">
        <f t="shared" si="1"/>
        <v>0</v>
      </c>
      <c r="E50" s="37"/>
      <c r="F50" s="6"/>
    </row>
    <row r="51" spans="1:6" x14ac:dyDescent="0.2">
      <c r="A51" s="261" t="s">
        <v>157</v>
      </c>
      <c r="B51" s="76" t="s">
        <v>36</v>
      </c>
      <c r="C51" s="262"/>
      <c r="D51" s="212">
        <f t="shared" si="1"/>
        <v>0</v>
      </c>
      <c r="E51" s="37"/>
      <c r="F51" s="6"/>
    </row>
    <row r="52" spans="1:6" x14ac:dyDescent="0.2">
      <c r="A52" s="261" t="s">
        <v>158</v>
      </c>
      <c r="B52" s="76" t="s">
        <v>36</v>
      </c>
      <c r="C52" s="262"/>
      <c r="D52" s="212">
        <f t="shared" si="1"/>
        <v>0</v>
      </c>
      <c r="E52" s="37"/>
      <c r="F52" s="6"/>
    </row>
    <row r="53" spans="1:6" x14ac:dyDescent="0.2">
      <c r="A53" s="261" t="s">
        <v>159</v>
      </c>
      <c r="B53" s="76" t="s">
        <v>36</v>
      </c>
      <c r="C53" s="262"/>
      <c r="D53" s="212">
        <f t="shared" si="1"/>
        <v>0</v>
      </c>
      <c r="E53" s="37"/>
      <c r="F53" s="6"/>
    </row>
    <row r="54" spans="1:6" x14ac:dyDescent="0.2">
      <c r="A54" s="261" t="s">
        <v>160</v>
      </c>
      <c r="B54" s="76" t="s">
        <v>36</v>
      </c>
      <c r="C54" s="262"/>
      <c r="D54" s="212">
        <f t="shared" si="1"/>
        <v>0</v>
      </c>
      <c r="E54" s="37"/>
      <c r="F54" s="6"/>
    </row>
    <row r="55" spans="1:6" x14ac:dyDescent="0.2">
      <c r="A55" s="261" t="s">
        <v>161</v>
      </c>
      <c r="B55" s="76" t="s">
        <v>36</v>
      </c>
      <c r="C55" s="262"/>
      <c r="D55" s="212">
        <f t="shared" si="1"/>
        <v>0</v>
      </c>
      <c r="E55" s="37"/>
      <c r="F55" s="6"/>
    </row>
    <row r="56" spans="1:6" x14ac:dyDescent="0.2">
      <c r="A56" s="261" t="s">
        <v>163</v>
      </c>
      <c r="B56" s="76" t="s">
        <v>36</v>
      </c>
      <c r="C56" s="262"/>
      <c r="D56" s="212">
        <f t="shared" si="1"/>
        <v>0</v>
      </c>
      <c r="E56" s="37"/>
      <c r="F56" s="6"/>
    </row>
    <row r="57" spans="1:6" x14ac:dyDescent="0.2">
      <c r="A57" s="163" t="s">
        <v>162</v>
      </c>
      <c r="B57" s="74" t="s">
        <v>36</v>
      </c>
      <c r="C57" s="262"/>
      <c r="D57" s="212">
        <f t="shared" si="1"/>
        <v>0</v>
      </c>
      <c r="E57" s="37" t="s">
        <v>115</v>
      </c>
      <c r="F57" s="6"/>
    </row>
    <row r="58" spans="1:6" x14ac:dyDescent="0.2">
      <c r="A58" s="19" t="s">
        <v>164</v>
      </c>
      <c r="B58" s="45" t="s">
        <v>36</v>
      </c>
      <c r="C58" s="45" t="s">
        <v>36</v>
      </c>
      <c r="D58" s="263">
        <f>SUM(D34:D57)</f>
        <v>0</v>
      </c>
      <c r="E58" s="37" t="s">
        <v>118</v>
      </c>
      <c r="F58" s="6"/>
    </row>
    <row r="59" spans="1:6" x14ac:dyDescent="0.2">
      <c r="A59" s="37"/>
      <c r="B59" s="70"/>
      <c r="C59" s="83"/>
      <c r="D59" s="70"/>
      <c r="E59" s="37"/>
      <c r="F59" s="6"/>
    </row>
    <row r="60" spans="1:6" x14ac:dyDescent="0.2">
      <c r="A60" s="37"/>
      <c r="B60" s="70"/>
      <c r="C60" s="83"/>
      <c r="D60" s="70"/>
      <c r="E60" s="37"/>
      <c r="F60" s="6"/>
    </row>
    <row r="61" spans="1:6" x14ac:dyDescent="0.2">
      <c r="A61" s="37"/>
      <c r="B61" s="70"/>
      <c r="C61" s="70"/>
      <c r="D61" s="70"/>
      <c r="E61" s="37"/>
      <c r="F61" s="6"/>
    </row>
    <row r="62" spans="1:6" x14ac:dyDescent="0.2">
      <c r="A62" s="37"/>
      <c r="B62" s="70"/>
      <c r="C62" s="70"/>
      <c r="D62" s="70"/>
      <c r="E62" s="37"/>
      <c r="F62" s="6"/>
    </row>
    <row r="63" spans="1:6" x14ac:dyDescent="0.2">
      <c r="A63" s="37"/>
      <c r="B63" s="70"/>
      <c r="C63" s="70"/>
      <c r="D63" s="70"/>
      <c r="E63" s="37"/>
      <c r="F63" s="6"/>
    </row>
    <row r="64" spans="1:6" x14ac:dyDescent="0.2">
      <c r="A64" s="37"/>
      <c r="B64" s="70"/>
      <c r="C64" s="70"/>
      <c r="D64" s="70"/>
      <c r="E64" s="40"/>
    </row>
    <row r="65" spans="1:5" x14ac:dyDescent="0.2">
      <c r="A65" s="37"/>
      <c r="B65" s="70"/>
      <c r="C65" s="70"/>
      <c r="D65" s="70"/>
      <c r="E65" s="40"/>
    </row>
    <row r="66" spans="1:5" x14ac:dyDescent="0.2">
      <c r="A66" s="37"/>
      <c r="B66" s="70"/>
      <c r="C66" s="70"/>
      <c r="D66" s="70"/>
      <c r="E66" s="40"/>
    </row>
    <row r="67" spans="1:5" x14ac:dyDescent="0.2">
      <c r="A67" s="40"/>
      <c r="B67" s="77"/>
      <c r="C67" s="77"/>
      <c r="D67" s="77"/>
      <c r="E67" s="40"/>
    </row>
    <row r="68" spans="1:5" x14ac:dyDescent="0.2">
      <c r="A68" s="40"/>
      <c r="B68" s="77"/>
      <c r="C68" s="77"/>
      <c r="D68" s="77"/>
      <c r="E68" s="40"/>
    </row>
    <row r="79" spans="1:5" x14ac:dyDescent="0.2">
      <c r="A79" s="1"/>
      <c r="B79" s="1"/>
      <c r="C79" s="1"/>
      <c r="D79" s="1"/>
    </row>
  </sheetData>
  <sheetProtection password="C076" sheet="1" objects="1" scenarios="1"/>
  <mergeCells count="1">
    <mergeCell ref="A1:B1"/>
  </mergeCells>
  <phoneticPr fontId="0" type="noConversion"/>
  <pageMargins left="0.75" right="0.75" top="1" bottom="1" header="0.5" footer="0.5"/>
  <pageSetup scale="83" orientation="portrait" horizontalDpi="4294967292" verticalDpi="30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8"/>
  <sheetViews>
    <sheetView workbookViewId="0">
      <selection activeCell="B15" sqref="B15"/>
    </sheetView>
  </sheetViews>
  <sheetFormatPr defaultRowHeight="12.75" x14ac:dyDescent="0.2"/>
  <cols>
    <col min="1" max="1" width="70.7109375" customWidth="1"/>
    <col min="2" max="5" width="13.7109375" customWidth="1"/>
    <col min="6" max="7" width="9.140625" hidden="1" customWidth="1"/>
    <col min="10" max="10" width="15.5703125" customWidth="1"/>
    <col min="15" max="15" width="17.85546875" customWidth="1"/>
    <col min="16" max="16" width="11.7109375" customWidth="1"/>
  </cols>
  <sheetData>
    <row r="1" spans="1:17" x14ac:dyDescent="0.2">
      <c r="A1" s="296">
        <f>'PAGE#1'!$C$10</f>
        <v>0</v>
      </c>
      <c r="B1" s="296"/>
      <c r="C1" s="296"/>
      <c r="D1" s="6"/>
      <c r="E1" s="6"/>
      <c r="F1" s="6"/>
      <c r="Q1" s="164"/>
    </row>
    <row r="2" spans="1:17" x14ac:dyDescent="0.2">
      <c r="A2" s="158">
        <f>'PAGE#1'!E15</f>
        <v>0</v>
      </c>
      <c r="B2" s="6"/>
      <c r="C2" s="6"/>
      <c r="D2" s="6"/>
      <c r="E2" s="6"/>
      <c r="F2" s="6"/>
      <c r="Q2" s="164"/>
    </row>
    <row r="3" spans="1:17" x14ac:dyDescent="0.2">
      <c r="A3" s="158">
        <f>'PAGE#1'!E16</f>
        <v>0</v>
      </c>
      <c r="B3" s="6"/>
      <c r="C3" s="6"/>
      <c r="D3" s="6"/>
      <c r="E3" s="6"/>
      <c r="F3" s="6"/>
      <c r="Q3" s="164"/>
    </row>
    <row r="4" spans="1:17" x14ac:dyDescent="0.2">
      <c r="A4" s="158" t="str">
        <f>'PAGE#1'!$B$7</f>
        <v>YEAR ENDING DECEMBER 31, 2016</v>
      </c>
      <c r="B4" s="6"/>
      <c r="C4" s="6"/>
      <c r="D4" s="6"/>
      <c r="E4" s="6"/>
      <c r="F4" s="6"/>
      <c r="Q4" s="164"/>
    </row>
    <row r="5" spans="1:17" x14ac:dyDescent="0.2">
      <c r="A5" s="85"/>
      <c r="B5" s="85"/>
      <c r="C5" s="85"/>
      <c r="D5" s="85"/>
      <c r="E5" s="85"/>
      <c r="F5" s="6"/>
      <c r="Q5" s="164"/>
    </row>
    <row r="6" spans="1:17" x14ac:dyDescent="0.2">
      <c r="A6" s="85"/>
      <c r="B6" s="85"/>
      <c r="C6" s="85"/>
      <c r="D6" s="85"/>
      <c r="E6" s="85"/>
      <c r="F6" s="6"/>
      <c r="Q6" s="164"/>
    </row>
    <row r="7" spans="1:17" x14ac:dyDescent="0.2">
      <c r="A7" s="161" t="s">
        <v>20</v>
      </c>
      <c r="B7" s="55"/>
      <c r="C7" s="57"/>
      <c r="D7" s="57"/>
      <c r="E7" s="60"/>
      <c r="F7" s="36"/>
      <c r="Q7" s="164"/>
    </row>
    <row r="8" spans="1:17" ht="14.25" x14ac:dyDescent="0.2">
      <c r="A8" s="213"/>
      <c r="B8" s="36"/>
      <c r="C8" s="36"/>
      <c r="D8" s="36"/>
      <c r="E8" s="36"/>
      <c r="F8" s="37"/>
      <c r="H8" s="1"/>
      <c r="Q8" s="164"/>
    </row>
    <row r="9" spans="1:17" ht="54.95" customHeight="1" x14ac:dyDescent="0.2">
      <c r="A9" s="292" t="s">
        <v>190</v>
      </c>
      <c r="B9" s="293"/>
      <c r="C9" s="293"/>
      <c r="D9" s="293"/>
      <c r="E9" s="294"/>
      <c r="F9" s="37"/>
      <c r="Q9" s="164"/>
    </row>
    <row r="10" spans="1:17" ht="14.25" x14ac:dyDescent="0.2">
      <c r="A10" s="213"/>
      <c r="B10" s="36"/>
      <c r="C10" s="36"/>
      <c r="D10" s="36"/>
      <c r="E10" s="36"/>
      <c r="F10" s="37"/>
      <c r="Q10" s="164"/>
    </row>
    <row r="11" spans="1:17" x14ac:dyDescent="0.2">
      <c r="A11" s="37"/>
      <c r="B11" s="37"/>
      <c r="C11" s="37"/>
      <c r="D11" s="37"/>
      <c r="E11" s="37"/>
      <c r="F11" s="37"/>
      <c r="Q11" s="164"/>
    </row>
    <row r="12" spans="1:17" x14ac:dyDescent="0.2">
      <c r="A12" s="231" t="s">
        <v>21</v>
      </c>
      <c r="B12" s="167" t="s">
        <v>22</v>
      </c>
      <c r="C12" s="168" t="s">
        <v>23</v>
      </c>
      <c r="D12" s="168"/>
      <c r="E12" s="169" t="s">
        <v>24</v>
      </c>
      <c r="F12" s="37"/>
      <c r="Q12" s="164"/>
    </row>
    <row r="13" spans="1:17" x14ac:dyDescent="0.2">
      <c r="A13" s="232"/>
      <c r="B13" s="211" t="s">
        <v>25</v>
      </c>
      <c r="C13" s="297" t="s">
        <v>275</v>
      </c>
      <c r="D13" s="298"/>
      <c r="E13" s="299"/>
      <c r="F13" s="37"/>
      <c r="Q13" s="164"/>
    </row>
    <row r="14" spans="1:17" x14ac:dyDescent="0.2">
      <c r="A14" s="214" t="s">
        <v>192</v>
      </c>
      <c r="B14" s="229" t="s">
        <v>140</v>
      </c>
      <c r="C14" s="42" t="s">
        <v>151</v>
      </c>
      <c r="D14" s="42" t="s">
        <v>140</v>
      </c>
      <c r="E14" s="160" t="s">
        <v>141</v>
      </c>
      <c r="F14" s="80"/>
      <c r="Q14" s="164"/>
    </row>
    <row r="15" spans="1:17" x14ac:dyDescent="0.2">
      <c r="A15" s="43" t="s">
        <v>149</v>
      </c>
      <c r="B15" s="48">
        <f>+'NH DETAIL of PREMIUM'!B18</f>
        <v>0</v>
      </c>
      <c r="C15" s="284"/>
      <c r="D15" s="196"/>
      <c r="E15" s="44">
        <f t="shared" ref="E15:E22" si="0">C15*D15</f>
        <v>0</v>
      </c>
      <c r="F15" s="37"/>
      <c r="Q15" s="164"/>
    </row>
    <row r="16" spans="1:17" x14ac:dyDescent="0.2">
      <c r="A16" s="43" t="s">
        <v>165</v>
      </c>
      <c r="B16" s="48">
        <f>+'NH DETAIL of PREMIUM'!D18</f>
        <v>0</v>
      </c>
      <c r="C16" s="284"/>
      <c r="D16" s="196"/>
      <c r="E16" s="44">
        <f t="shared" si="0"/>
        <v>0</v>
      </c>
      <c r="F16" s="37"/>
      <c r="Q16" s="164"/>
    </row>
    <row r="17" spans="1:17" x14ac:dyDescent="0.2">
      <c r="A17" s="43" t="s">
        <v>166</v>
      </c>
      <c r="B17" s="48">
        <f>+'NH DETAIL of PREMIUM'!E18</f>
        <v>0</v>
      </c>
      <c r="C17" s="284"/>
      <c r="D17" s="196"/>
      <c r="E17" s="44">
        <f t="shared" si="0"/>
        <v>0</v>
      </c>
      <c r="F17" s="37"/>
      <c r="Q17" s="164"/>
    </row>
    <row r="18" spans="1:17" x14ac:dyDescent="0.2">
      <c r="A18" s="43" t="s">
        <v>167</v>
      </c>
      <c r="B18" s="45" t="s">
        <v>69</v>
      </c>
      <c r="C18" s="195"/>
      <c r="D18" s="196"/>
      <c r="E18" s="44">
        <f t="shared" si="0"/>
        <v>0</v>
      </c>
      <c r="F18" s="37"/>
      <c r="Q18" s="164"/>
    </row>
    <row r="19" spans="1:17" x14ac:dyDescent="0.2">
      <c r="A19" s="43" t="s">
        <v>191</v>
      </c>
      <c r="B19" s="105">
        <f>'NH DETAIL of PREMIUM'!$B$20</f>
        <v>0</v>
      </c>
      <c r="C19" s="284"/>
      <c r="D19" s="196"/>
      <c r="E19" s="44">
        <f t="shared" si="0"/>
        <v>0</v>
      </c>
      <c r="F19" s="37"/>
      <c r="Q19" s="164"/>
    </row>
    <row r="20" spans="1:17" x14ac:dyDescent="0.2">
      <c r="A20" s="43" t="s">
        <v>193</v>
      </c>
      <c r="B20" s="105">
        <f>'NH DETAIL of PREMIUM'!$D$20</f>
        <v>0</v>
      </c>
      <c r="C20" s="195"/>
      <c r="D20" s="196"/>
      <c r="E20" s="44">
        <f t="shared" si="0"/>
        <v>0</v>
      </c>
      <c r="F20" s="37"/>
      <c r="Q20" s="164"/>
    </row>
    <row r="21" spans="1:17" x14ac:dyDescent="0.2">
      <c r="A21" s="43" t="s">
        <v>194</v>
      </c>
      <c r="B21" s="105">
        <f>'NH DETAIL of PREMIUM'!$E$20</f>
        <v>0</v>
      </c>
      <c r="C21" s="195"/>
      <c r="D21" s="196"/>
      <c r="E21" s="44">
        <f t="shared" si="0"/>
        <v>0</v>
      </c>
      <c r="F21" s="37"/>
      <c r="Q21" s="164"/>
    </row>
    <row r="22" spans="1:17" x14ac:dyDescent="0.2">
      <c r="A22" s="43" t="s">
        <v>195</v>
      </c>
      <c r="B22" s="215" t="s">
        <v>69</v>
      </c>
      <c r="C22" s="195"/>
      <c r="D22" s="196"/>
      <c r="E22" s="44">
        <f t="shared" si="0"/>
        <v>0</v>
      </c>
      <c r="F22" s="37"/>
      <c r="Q22" s="164"/>
    </row>
    <row r="23" spans="1:17" x14ac:dyDescent="0.2">
      <c r="A23" s="43" t="s">
        <v>196</v>
      </c>
      <c r="B23" s="48">
        <f>'NH DETAIL of PREMIUM'!$B$19</f>
        <v>0</v>
      </c>
      <c r="C23" s="284"/>
      <c r="D23" s="196"/>
      <c r="E23" s="44">
        <f>C23*D23</f>
        <v>0</v>
      </c>
      <c r="F23" s="37"/>
      <c r="Q23" s="164"/>
    </row>
    <row r="24" spans="1:17" x14ac:dyDescent="0.2">
      <c r="A24" s="43" t="s">
        <v>218</v>
      </c>
      <c r="B24" s="243">
        <f>'NH DETAIL of PREMIUM'!$B$50</f>
        <v>0</v>
      </c>
      <c r="C24" s="198" t="s">
        <v>27</v>
      </c>
      <c r="D24" s="45" t="s">
        <v>27</v>
      </c>
      <c r="E24" s="44"/>
      <c r="F24" s="37"/>
      <c r="Q24" s="164"/>
    </row>
    <row r="25" spans="1:17" x14ac:dyDescent="0.2">
      <c r="A25" s="43" t="s">
        <v>219</v>
      </c>
      <c r="B25" s="243">
        <f>'NH DETAIL of PREMIUM'!$D$50+'NH DETAIL of PREMIUM'!$E$50</f>
        <v>0</v>
      </c>
      <c r="C25" s="198" t="s">
        <v>27</v>
      </c>
      <c r="D25" s="45" t="s">
        <v>27</v>
      </c>
      <c r="E25" s="44"/>
      <c r="F25" s="37"/>
      <c r="Q25" s="164"/>
    </row>
    <row r="26" spans="1:17" x14ac:dyDescent="0.2">
      <c r="A26" s="68" t="s">
        <v>197</v>
      </c>
      <c r="B26" s="224">
        <f>SUM(B15:B25)</f>
        <v>0</v>
      </c>
      <c r="C26" s="198" t="s">
        <v>27</v>
      </c>
      <c r="D26" s="48">
        <f>SUM(D15:D25)</f>
        <v>0</v>
      </c>
      <c r="E26" s="198" t="s">
        <v>27</v>
      </c>
      <c r="F26" s="37"/>
      <c r="Q26" s="164"/>
    </row>
    <row r="27" spans="1:17" x14ac:dyDescent="0.2">
      <c r="A27" s="36"/>
      <c r="B27" s="50"/>
      <c r="C27" s="172"/>
      <c r="D27" s="50"/>
      <c r="E27" s="50"/>
      <c r="F27" s="36"/>
      <c r="G27" t="s">
        <v>70</v>
      </c>
      <c r="H27" s="1"/>
      <c r="Q27" s="164"/>
    </row>
    <row r="28" spans="1:17" x14ac:dyDescent="0.2">
      <c r="A28" s="230" t="s">
        <v>198</v>
      </c>
      <c r="B28" s="50"/>
      <c r="C28" s="172"/>
      <c r="D28" s="50"/>
      <c r="E28" s="50"/>
      <c r="F28" s="37"/>
      <c r="Q28" s="164"/>
    </row>
    <row r="29" spans="1:17" x14ac:dyDescent="0.2">
      <c r="A29" s="46" t="s">
        <v>200</v>
      </c>
      <c r="B29" s="48">
        <f>'NH DETAIL of PREMIUM'!$B$23</f>
        <v>0</v>
      </c>
      <c r="C29" s="284"/>
      <c r="D29" s="196"/>
      <c r="E29" s="44">
        <f>C29*D29</f>
        <v>0</v>
      </c>
      <c r="F29" s="37"/>
      <c r="G29" s="36" t="s">
        <v>28</v>
      </c>
      <c r="H29" s="1"/>
      <c r="Q29" s="164"/>
    </row>
    <row r="30" spans="1:17" x14ac:dyDescent="0.2">
      <c r="A30" s="43" t="s">
        <v>202</v>
      </c>
      <c r="B30" s="53">
        <f>'NH DETAIL of PREMIUM'!$B$26</f>
        <v>0</v>
      </c>
      <c r="C30" s="284"/>
      <c r="D30" s="196"/>
      <c r="E30" s="44">
        <f>C30*D30</f>
        <v>0</v>
      </c>
      <c r="F30" s="37"/>
      <c r="I30" s="36"/>
      <c r="Q30" s="164"/>
    </row>
    <row r="31" spans="1:17" x14ac:dyDescent="0.2">
      <c r="A31" s="43" t="s">
        <v>204</v>
      </c>
      <c r="B31" s="53">
        <f>'NH DETAIL of PREMIUM'!$B$27</f>
        <v>0</v>
      </c>
      <c r="C31" s="284"/>
      <c r="D31" s="196"/>
      <c r="E31" s="44">
        <f>C31*D31</f>
        <v>0</v>
      </c>
      <c r="F31" s="37"/>
      <c r="Q31" s="164"/>
    </row>
    <row r="32" spans="1:17" x14ac:dyDescent="0.2">
      <c r="A32" s="73" t="s">
        <v>205</v>
      </c>
      <c r="B32" s="190">
        <f>SUM(B29:B31)</f>
        <v>0</v>
      </c>
      <c r="C32" s="198" t="s">
        <v>27</v>
      </c>
      <c r="D32" s="190">
        <f>SUM(D29:D31)</f>
        <v>0</v>
      </c>
      <c r="E32" s="44"/>
      <c r="F32" s="37"/>
      <c r="Q32" s="164"/>
    </row>
    <row r="33" spans="1:17" x14ac:dyDescent="0.2">
      <c r="A33" s="36"/>
      <c r="B33" s="50"/>
      <c r="C33" s="172"/>
      <c r="D33" s="226"/>
      <c r="E33" s="56"/>
      <c r="F33" s="37"/>
      <c r="Q33" s="164"/>
    </row>
    <row r="34" spans="1:17" x14ac:dyDescent="0.2">
      <c r="A34" s="230" t="s">
        <v>199</v>
      </c>
      <c r="B34" s="12"/>
      <c r="C34" s="12"/>
      <c r="D34" s="12"/>
      <c r="E34" s="12"/>
      <c r="F34" s="37"/>
      <c r="Q34" s="164"/>
    </row>
    <row r="35" spans="1:17" x14ac:dyDescent="0.2">
      <c r="A35" s="46" t="s">
        <v>256</v>
      </c>
      <c r="B35" s="233">
        <f>'NH DETAIL of PREMIUM'!$D$23</f>
        <v>0</v>
      </c>
      <c r="C35" s="195"/>
      <c r="D35" s="196"/>
      <c r="E35" s="44">
        <f t="shared" ref="E35:E40" si="1">C35*D35</f>
        <v>0</v>
      </c>
      <c r="F35" s="37"/>
      <c r="Q35" s="164"/>
    </row>
    <row r="36" spans="1:17" x14ac:dyDescent="0.2">
      <c r="A36" s="43" t="s">
        <v>257</v>
      </c>
      <c r="B36" s="53">
        <f>'NH DETAIL of PREMIUM'!$E$23</f>
        <v>0</v>
      </c>
      <c r="C36" s="195"/>
      <c r="D36" s="196"/>
      <c r="E36" s="44">
        <f t="shared" si="1"/>
        <v>0</v>
      </c>
      <c r="F36" s="37"/>
      <c r="Q36" s="164"/>
    </row>
    <row r="37" spans="1:17" x14ac:dyDescent="0.2">
      <c r="A37" s="43" t="s">
        <v>258</v>
      </c>
      <c r="B37" s="53">
        <f>'NH DETAIL of PREMIUM'!$D$24+'NH DETAIL of PREMIUM'!$E$24</f>
        <v>0</v>
      </c>
      <c r="C37" s="195"/>
      <c r="D37" s="196"/>
      <c r="E37" s="44">
        <f t="shared" si="1"/>
        <v>0</v>
      </c>
      <c r="F37" s="37"/>
      <c r="Q37" s="164"/>
    </row>
    <row r="38" spans="1:17" x14ac:dyDescent="0.2">
      <c r="A38" s="43" t="s">
        <v>276</v>
      </c>
      <c r="B38" s="53">
        <f>'NH DETAIL of PREMIUM'!$D$25+'NH DETAIL of PREMIUM'!$E$25</f>
        <v>0</v>
      </c>
      <c r="C38" s="195"/>
      <c r="D38" s="196"/>
      <c r="E38" s="44">
        <f t="shared" si="1"/>
        <v>0</v>
      </c>
      <c r="F38" s="37"/>
      <c r="Q38" s="164"/>
    </row>
    <row r="39" spans="1:17" x14ac:dyDescent="0.2">
      <c r="A39" s="43" t="s">
        <v>259</v>
      </c>
      <c r="B39" s="53">
        <f>'NH DETAIL of PREMIUM'!$D$46</f>
        <v>0</v>
      </c>
      <c r="C39" s="195"/>
      <c r="D39" s="196"/>
      <c r="E39" s="44">
        <f t="shared" si="1"/>
        <v>0</v>
      </c>
      <c r="F39" s="37"/>
      <c r="Q39" s="164"/>
    </row>
    <row r="40" spans="1:17" x14ac:dyDescent="0.2">
      <c r="A40" s="43" t="s">
        <v>260</v>
      </c>
      <c r="B40" s="53">
        <f>'NH DETAIL of PREMIUM'!$E$46</f>
        <v>0</v>
      </c>
      <c r="C40" s="195"/>
      <c r="D40" s="196"/>
      <c r="E40" s="44">
        <f t="shared" si="1"/>
        <v>0</v>
      </c>
      <c r="F40" s="37"/>
      <c r="Q40" s="164"/>
    </row>
    <row r="41" spans="1:17" x14ac:dyDescent="0.2">
      <c r="A41" s="73" t="s">
        <v>261</v>
      </c>
      <c r="B41" s="53">
        <f>SUM(B34:B40)</f>
        <v>0</v>
      </c>
      <c r="C41" s="133" t="s">
        <v>27</v>
      </c>
      <c r="D41" s="53">
        <f>SUM(D34:D40)</f>
        <v>0</v>
      </c>
      <c r="E41" s="198" t="s">
        <v>27</v>
      </c>
      <c r="F41" s="37"/>
      <c r="Q41" s="164"/>
    </row>
    <row r="42" spans="1:17" x14ac:dyDescent="0.2">
      <c r="A42" s="36"/>
      <c r="B42" s="50"/>
      <c r="C42" s="49"/>
      <c r="D42" s="50"/>
      <c r="E42" s="50"/>
      <c r="F42" s="36"/>
      <c r="G42" s="1"/>
      <c r="H42" s="1"/>
      <c r="J42" s="199"/>
      <c r="Q42" s="164"/>
    </row>
    <row r="43" spans="1:17" x14ac:dyDescent="0.2">
      <c r="A43" s="230" t="s">
        <v>172</v>
      </c>
      <c r="B43" s="159" t="s">
        <v>140</v>
      </c>
      <c r="C43" s="42" t="s">
        <v>151</v>
      </c>
      <c r="D43" s="160" t="s">
        <v>141</v>
      </c>
      <c r="E43" s="50"/>
      <c r="F43" s="37"/>
      <c r="J43" s="199"/>
      <c r="Q43" s="164"/>
    </row>
    <row r="44" spans="1:17" x14ac:dyDescent="0.2">
      <c r="A44" s="46" t="s">
        <v>272</v>
      </c>
      <c r="B44" s="48">
        <f>B15+B19+B23+B24-B32</f>
        <v>0</v>
      </c>
      <c r="C44" s="162">
        <v>1.2500000000000001E-2</v>
      </c>
      <c r="D44" s="166">
        <f>B44*C44</f>
        <v>0</v>
      </c>
      <c r="E44" s="50"/>
      <c r="F44" s="37"/>
      <c r="J44" s="199"/>
      <c r="Q44" s="164"/>
    </row>
    <row r="45" spans="1:17" x14ac:dyDescent="0.2">
      <c r="A45" s="43" t="s">
        <v>273</v>
      </c>
      <c r="B45" s="48">
        <f>B16+B17+B20+B21+B25-B41</f>
        <v>0</v>
      </c>
      <c r="C45" s="162">
        <v>0.02</v>
      </c>
      <c r="D45" s="166">
        <f>B45*C45</f>
        <v>0</v>
      </c>
      <c r="E45" s="50"/>
      <c r="F45" s="37"/>
      <c r="J45" s="199"/>
      <c r="P45" s="164"/>
      <c r="Q45" s="164"/>
    </row>
    <row r="46" spans="1:17" x14ac:dyDescent="0.2">
      <c r="A46" s="73" t="s">
        <v>274</v>
      </c>
      <c r="B46" s="48">
        <f>SUM(B44:B45)</f>
        <v>0</v>
      </c>
      <c r="C46" s="162"/>
      <c r="D46" s="212">
        <f>IF(SUM(D44:D45)&gt;200,SUM(D44:D45),200)</f>
        <v>200</v>
      </c>
      <c r="E46" s="50"/>
      <c r="F46" s="37"/>
      <c r="J46" s="199"/>
      <c r="P46" s="164"/>
      <c r="Q46" s="164"/>
    </row>
    <row r="47" spans="1:17" x14ac:dyDescent="0.2">
      <c r="A47" s="36"/>
      <c r="B47" s="50"/>
      <c r="C47" s="134"/>
      <c r="D47" s="50"/>
      <c r="E47" s="50"/>
      <c r="F47" s="37"/>
      <c r="H47" s="1"/>
      <c r="P47" s="164"/>
      <c r="Q47" s="164"/>
    </row>
    <row r="48" spans="1:17" x14ac:dyDescent="0.2">
      <c r="A48" s="230" t="s">
        <v>29</v>
      </c>
      <c r="B48" s="234"/>
      <c r="C48" s="165"/>
      <c r="D48" s="234"/>
      <c r="E48" s="234"/>
      <c r="F48" s="37"/>
      <c r="P48" s="164"/>
      <c r="Q48" s="164"/>
    </row>
    <row r="49" spans="1:17" x14ac:dyDescent="0.2">
      <c r="A49" s="38" t="s">
        <v>262</v>
      </c>
      <c r="B49" s="235"/>
      <c r="C49" s="236"/>
      <c r="D49" s="136">
        <f>D46</f>
        <v>200</v>
      </c>
      <c r="E49" s="237">
        <f>SUM(E15:E26)-SUM(E29:E40)</f>
        <v>0</v>
      </c>
      <c r="F49" s="37"/>
      <c r="P49" s="164"/>
      <c r="Q49" s="164"/>
    </row>
    <row r="50" spans="1:17" x14ac:dyDescent="0.2">
      <c r="A50" s="35" t="s">
        <v>269</v>
      </c>
      <c r="B50" s="56"/>
      <c r="C50" s="56"/>
      <c r="D50" s="78"/>
      <c r="E50" s="136">
        <f>IF(E49&gt;D49,E49-D49,0)</f>
        <v>0</v>
      </c>
      <c r="F50" s="37"/>
      <c r="P50" s="164"/>
      <c r="Q50" s="164"/>
    </row>
    <row r="51" spans="1:17" x14ac:dyDescent="0.2">
      <c r="A51" s="35" t="s">
        <v>270</v>
      </c>
      <c r="B51" s="56"/>
      <c r="C51" s="56"/>
      <c r="D51" s="56"/>
      <c r="E51" s="135">
        <f>SUM(D49+E50)</f>
        <v>200</v>
      </c>
      <c r="F51" s="37"/>
      <c r="G51" s="34" t="s">
        <v>65</v>
      </c>
      <c r="P51" s="164"/>
      <c r="Q51" s="164"/>
    </row>
    <row r="52" spans="1:17" x14ac:dyDescent="0.2">
      <c r="A52" s="35" t="s">
        <v>263</v>
      </c>
      <c r="B52" s="56"/>
      <c r="C52" s="56"/>
      <c r="D52" s="56"/>
      <c r="E52" s="136">
        <f>'PAGE#2'!$D$58</f>
        <v>0</v>
      </c>
      <c r="F52" s="37"/>
      <c r="O52" s="164"/>
      <c r="P52" s="164"/>
      <c r="Q52" s="164"/>
    </row>
    <row r="53" spans="1:17" x14ac:dyDescent="0.2">
      <c r="A53" s="19" t="s">
        <v>264</v>
      </c>
      <c r="B53" s="137"/>
      <c r="C53" s="137"/>
      <c r="D53" s="137"/>
      <c r="E53" s="138">
        <f>E51+E52</f>
        <v>200</v>
      </c>
      <c r="F53" s="37"/>
      <c r="O53" s="164"/>
      <c r="P53" s="164"/>
      <c r="Q53" s="164"/>
    </row>
    <row r="54" spans="1:17" x14ac:dyDescent="0.2">
      <c r="A54" s="35" t="s">
        <v>265</v>
      </c>
      <c r="B54" s="56"/>
      <c r="C54" s="56"/>
      <c r="D54" s="210"/>
      <c r="E54" s="43"/>
      <c r="F54" s="37" t="s">
        <v>119</v>
      </c>
    </row>
    <row r="55" spans="1:17" x14ac:dyDescent="0.2">
      <c r="A55" s="35" t="s">
        <v>316</v>
      </c>
      <c r="B55" s="56"/>
      <c r="C55" s="56"/>
      <c r="D55" s="210"/>
      <c r="E55" s="43"/>
      <c r="F55" s="37"/>
    </row>
    <row r="56" spans="1:17" x14ac:dyDescent="0.2">
      <c r="A56" s="35" t="s">
        <v>266</v>
      </c>
      <c r="B56" s="56"/>
      <c r="C56" s="56"/>
      <c r="D56" s="210"/>
      <c r="E56" s="54"/>
      <c r="F56" s="37"/>
    </row>
    <row r="57" spans="1:17" x14ac:dyDescent="0.2">
      <c r="A57" s="19" t="s">
        <v>271</v>
      </c>
      <c r="B57" s="147" t="s">
        <v>142</v>
      </c>
      <c r="C57" s="137"/>
      <c r="D57" s="148"/>
      <c r="E57" s="146">
        <f>IF(E53&gt;D54+D55+D56,E53-D54-D55-D56,0)</f>
        <v>200</v>
      </c>
      <c r="F57" s="37"/>
    </row>
    <row r="58" spans="1:17" x14ac:dyDescent="0.2">
      <c r="A58" s="35" t="s">
        <v>440</v>
      </c>
      <c r="B58" s="56"/>
      <c r="C58" s="56"/>
      <c r="D58" s="56"/>
      <c r="E58" s="59"/>
      <c r="F58" s="37"/>
    </row>
    <row r="59" spans="1:17" hidden="1" x14ac:dyDescent="0.2">
      <c r="A59" s="189"/>
      <c r="B59" s="56"/>
      <c r="C59" s="78"/>
      <c r="D59" s="56"/>
      <c r="E59" s="59"/>
      <c r="F59" s="37"/>
    </row>
    <row r="60" spans="1:17" hidden="1" x14ac:dyDescent="0.2">
      <c r="A60" s="35"/>
      <c r="B60" s="56"/>
      <c r="C60" s="36"/>
      <c r="D60" s="210"/>
      <c r="E60" s="59"/>
      <c r="F60" s="37"/>
    </row>
    <row r="61" spans="1:17" x14ac:dyDescent="0.2">
      <c r="A61" s="35" t="s">
        <v>449</v>
      </c>
      <c r="B61" s="56"/>
      <c r="C61" s="36"/>
      <c r="D61" s="277"/>
      <c r="E61" s="59"/>
      <c r="F61" s="37"/>
    </row>
    <row r="62" spans="1:17" x14ac:dyDescent="0.2">
      <c r="A62" s="35" t="s">
        <v>268</v>
      </c>
      <c r="B62" s="56"/>
      <c r="C62" s="56"/>
      <c r="D62" s="56"/>
      <c r="E62" s="54">
        <f>SUM(D60:D61)</f>
        <v>0</v>
      </c>
      <c r="F62" s="37"/>
    </row>
    <row r="63" spans="1:17" x14ac:dyDescent="0.2">
      <c r="A63" s="35" t="s">
        <v>295</v>
      </c>
      <c r="B63" s="56"/>
      <c r="C63" s="141"/>
      <c r="D63" s="142" t="s">
        <v>299</v>
      </c>
      <c r="E63" s="54">
        <f>ROUND(E57-E62,0)</f>
        <v>200</v>
      </c>
      <c r="F63" s="37"/>
    </row>
    <row r="64" spans="1:17" x14ac:dyDescent="0.2">
      <c r="A64" s="35" t="s">
        <v>450</v>
      </c>
      <c r="B64" s="56"/>
      <c r="C64" s="141"/>
      <c r="D64" s="142" t="s">
        <v>299</v>
      </c>
      <c r="E64" s="212">
        <f>ROUND(IF(E57&gt;200,E57,200),0)</f>
        <v>200</v>
      </c>
      <c r="F64" s="37"/>
    </row>
    <row r="65" spans="1:15" x14ac:dyDescent="0.2">
      <c r="A65" s="35" t="s">
        <v>296</v>
      </c>
      <c r="B65" s="56"/>
      <c r="C65" s="141"/>
      <c r="D65" s="142" t="s">
        <v>300</v>
      </c>
      <c r="E65" s="136">
        <f>ROUND('PAGE#2'!$D$26,0)</f>
        <v>115</v>
      </c>
      <c r="F65" s="37" t="s">
        <v>121</v>
      </c>
    </row>
    <row r="66" spans="1:15" x14ac:dyDescent="0.2">
      <c r="A66" s="35" t="s">
        <v>297</v>
      </c>
      <c r="B66" s="56"/>
      <c r="C66" s="141"/>
      <c r="D66" s="143" t="s">
        <v>301</v>
      </c>
      <c r="E66" s="136">
        <f>ROUND('PAGE#2'!$D$12,0)</f>
        <v>100</v>
      </c>
      <c r="F66" s="37" t="s">
        <v>119</v>
      </c>
    </row>
    <row r="67" spans="1:15" ht="13.5" thickBot="1" x14ac:dyDescent="0.25">
      <c r="A67" s="19" t="s">
        <v>451</v>
      </c>
      <c r="B67" s="140"/>
      <c r="C67" s="140"/>
      <c r="D67" s="58"/>
      <c r="E67" s="174">
        <f>ROUND(SUM(E63:E66),0)</f>
        <v>615</v>
      </c>
      <c r="F67" s="37"/>
    </row>
    <row r="68" spans="1:15" ht="13.5" thickTop="1" x14ac:dyDescent="0.2">
      <c r="A68" s="37"/>
      <c r="B68" s="139"/>
      <c r="C68" s="139"/>
      <c r="D68" s="139"/>
      <c r="E68" s="139"/>
      <c r="F68" s="37"/>
    </row>
    <row r="69" spans="1:15" ht="13.5" thickBot="1" x14ac:dyDescent="0.25">
      <c r="A69" s="39" t="s">
        <v>66</v>
      </c>
      <c r="B69" s="37"/>
      <c r="C69" s="37"/>
      <c r="D69" s="37"/>
      <c r="E69" s="173">
        <f>'PAGE#1'!$E$19+'PAGE#1'!$E$20</f>
        <v>0</v>
      </c>
      <c r="F69" s="37" t="s">
        <v>120</v>
      </c>
    </row>
    <row r="70" spans="1:15" ht="13.5" thickTop="1" x14ac:dyDescent="0.2">
      <c r="A70" s="39"/>
      <c r="B70" s="37"/>
      <c r="C70" s="37"/>
      <c r="D70" s="37"/>
      <c r="E70" s="37"/>
      <c r="F70" s="37"/>
    </row>
    <row r="71" spans="1:15" x14ac:dyDescent="0.2">
      <c r="A71" s="84"/>
      <c r="B71" s="37"/>
      <c r="C71" s="37"/>
      <c r="D71" s="37"/>
      <c r="E71" s="37"/>
      <c r="F71" s="117"/>
      <c r="G71" s="118"/>
      <c r="H71" s="118"/>
      <c r="I71" s="118"/>
      <c r="J71" s="118"/>
      <c r="K71" s="118"/>
      <c r="L71" s="118"/>
      <c r="M71" s="118"/>
      <c r="N71" s="118"/>
      <c r="O71" s="118"/>
    </row>
    <row r="72" spans="1:15" x14ac:dyDescent="0.2">
      <c r="A72" s="6"/>
      <c r="B72" s="79"/>
      <c r="C72" s="36"/>
      <c r="D72" s="37"/>
      <c r="E72" s="37"/>
      <c r="F72" s="37"/>
    </row>
    <row r="73" spans="1:15" x14ac:dyDescent="0.2">
      <c r="A73" s="37"/>
      <c r="B73" s="37"/>
      <c r="C73" s="37"/>
      <c r="D73" s="37"/>
      <c r="E73" s="37"/>
      <c r="F73" s="37"/>
    </row>
    <row r="74" spans="1:15" x14ac:dyDescent="0.2">
      <c r="A74" s="37"/>
      <c r="B74" s="37"/>
      <c r="C74" s="37"/>
      <c r="D74" s="37"/>
      <c r="E74" s="37"/>
      <c r="F74" s="37"/>
    </row>
    <row r="75" spans="1:15" x14ac:dyDescent="0.2">
      <c r="B75" s="37"/>
      <c r="C75" s="37"/>
      <c r="D75" s="37"/>
      <c r="E75" s="37"/>
      <c r="F75" s="37"/>
    </row>
    <row r="76" spans="1:15" x14ac:dyDescent="0.2">
      <c r="A76" s="37"/>
      <c r="B76" s="37"/>
      <c r="C76" s="37"/>
      <c r="D76" s="37"/>
      <c r="E76" s="37"/>
      <c r="F76" s="37"/>
    </row>
    <row r="77" spans="1:15" x14ac:dyDescent="0.2">
      <c r="A77" s="37"/>
      <c r="B77" s="37"/>
      <c r="C77" s="37"/>
      <c r="D77" s="37"/>
      <c r="E77" s="37"/>
      <c r="F77" s="37"/>
    </row>
    <row r="78" spans="1:15" x14ac:dyDescent="0.2">
      <c r="A78" s="37"/>
      <c r="B78" s="37"/>
      <c r="C78" s="37"/>
      <c r="D78" s="37"/>
      <c r="E78" s="37"/>
      <c r="F78" s="37"/>
    </row>
    <row r="79" spans="1:15" x14ac:dyDescent="0.2">
      <c r="A79" s="37"/>
      <c r="B79" s="37"/>
      <c r="C79" s="37"/>
      <c r="D79" s="37"/>
      <c r="E79" s="37"/>
      <c r="F79" s="37"/>
    </row>
    <row r="80" spans="1:15" x14ac:dyDescent="0.2">
      <c r="A80" s="37"/>
      <c r="B80" s="37"/>
      <c r="C80" s="37"/>
      <c r="D80" s="37"/>
      <c r="E80" s="37"/>
      <c r="F80" s="37"/>
    </row>
    <row r="81" spans="1:6" x14ac:dyDescent="0.2">
      <c r="A81" s="37"/>
      <c r="B81" s="37"/>
      <c r="C81" s="37"/>
      <c r="D81" s="37"/>
      <c r="E81" s="37"/>
      <c r="F81" s="37"/>
    </row>
    <row r="82" spans="1:6" x14ac:dyDescent="0.2">
      <c r="A82" s="37"/>
      <c r="B82" s="37"/>
      <c r="C82" s="37"/>
      <c r="D82" s="37"/>
      <c r="E82" s="37"/>
      <c r="F82" s="40"/>
    </row>
    <row r="83" spans="1:6" x14ac:dyDescent="0.2">
      <c r="A83" s="40"/>
      <c r="B83" s="40"/>
      <c r="C83" s="40"/>
      <c r="D83" s="40"/>
      <c r="E83" s="40"/>
      <c r="F83" s="40"/>
    </row>
    <row r="84" spans="1:6" x14ac:dyDescent="0.2">
      <c r="A84" s="40"/>
      <c r="B84" s="40"/>
      <c r="C84" s="40"/>
      <c r="D84" s="40"/>
      <c r="E84" s="40"/>
      <c r="F84" s="40"/>
    </row>
    <row r="85" spans="1:6" x14ac:dyDescent="0.2">
      <c r="A85" s="40"/>
      <c r="B85" s="40"/>
      <c r="C85" s="40"/>
      <c r="D85" s="40"/>
      <c r="E85" s="40"/>
      <c r="F85" s="40"/>
    </row>
    <row r="86" spans="1:6" x14ac:dyDescent="0.2">
      <c r="A86" s="40"/>
      <c r="B86" s="40"/>
      <c r="C86" s="40"/>
      <c r="D86" s="40"/>
      <c r="E86" s="40"/>
      <c r="F86" s="40"/>
    </row>
    <row r="87" spans="1:6" x14ac:dyDescent="0.2">
      <c r="A87" s="40"/>
      <c r="B87" s="40"/>
      <c r="C87" s="40"/>
      <c r="D87" s="40"/>
      <c r="E87" s="40"/>
      <c r="F87" s="40"/>
    </row>
    <row r="88" spans="1:6" x14ac:dyDescent="0.2">
      <c r="A88" s="40"/>
      <c r="B88" s="40"/>
      <c r="C88" s="40"/>
      <c r="D88" s="40"/>
      <c r="E88" s="40"/>
      <c r="F88" s="40"/>
    </row>
  </sheetData>
  <sheetProtection password="C076" sheet="1"/>
  <mergeCells count="3">
    <mergeCell ref="C13:E13"/>
    <mergeCell ref="A1:C1"/>
    <mergeCell ref="A9:E9"/>
  </mergeCells>
  <phoneticPr fontId="0" type="noConversion"/>
  <pageMargins left="0.75" right="0.75" top="1" bottom="1" header="0.5" footer="0.5"/>
  <pageSetup scale="72" orientation="portrait" horizontalDpi="4294967292" verticalDpi="300" r:id="rId1"/>
  <headerFooter alignWithMargins="0">
    <oddFooter xml:space="preserve">&amp;C &amp;A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workbookViewId="0">
      <selection activeCell="B10" sqref="B10"/>
    </sheetView>
  </sheetViews>
  <sheetFormatPr defaultRowHeight="12.75" x14ac:dyDescent="0.2"/>
  <cols>
    <col min="1" max="1" width="50.7109375" customWidth="1"/>
    <col min="2" max="6" width="15.7109375" customWidth="1"/>
    <col min="7" max="7" width="15.7109375" hidden="1" customWidth="1"/>
    <col min="8" max="16" width="15.7109375" customWidth="1"/>
  </cols>
  <sheetData>
    <row r="1" spans="1:12" x14ac:dyDescent="0.2">
      <c r="A1" s="296">
        <f>'PAGE#1'!$C$10</f>
        <v>0</v>
      </c>
      <c r="B1" s="296"/>
      <c r="C1" s="296"/>
      <c r="D1" s="6"/>
      <c r="E1" s="6"/>
      <c r="F1" s="6"/>
      <c r="G1" s="6"/>
      <c r="H1" s="6"/>
      <c r="I1" s="6"/>
    </row>
    <row r="2" spans="1:12" x14ac:dyDescent="0.2">
      <c r="A2" s="158">
        <f>'PAGE#1'!E15</f>
        <v>0</v>
      </c>
      <c r="B2" s="6"/>
      <c r="C2" s="6"/>
      <c r="D2" s="6"/>
      <c r="E2" s="6"/>
      <c r="F2" s="6"/>
      <c r="G2" s="6"/>
      <c r="H2" s="6"/>
      <c r="I2" s="6"/>
    </row>
    <row r="3" spans="1:12" x14ac:dyDescent="0.2">
      <c r="A3" s="158">
        <f>'PAGE#1'!E16</f>
        <v>0</v>
      </c>
      <c r="B3" s="6"/>
      <c r="C3" s="6"/>
      <c r="D3" s="6"/>
      <c r="E3" s="6"/>
      <c r="F3" s="6"/>
      <c r="G3" s="6"/>
      <c r="H3" s="6"/>
      <c r="I3" s="6"/>
    </row>
    <row r="4" spans="1:12" x14ac:dyDescent="0.2">
      <c r="A4" s="158" t="str">
        <f>'PAGE#1'!$B$7</f>
        <v>YEAR ENDING DECEMBER 31, 2016</v>
      </c>
      <c r="B4" s="6"/>
      <c r="C4" s="6"/>
      <c r="D4" s="6"/>
      <c r="E4" s="6"/>
      <c r="F4" s="6"/>
      <c r="G4" s="6"/>
      <c r="H4" s="6"/>
      <c r="I4" s="6"/>
    </row>
    <row r="5" spans="1:12" x14ac:dyDescent="0.2">
      <c r="A5" s="158"/>
      <c r="B5" s="6"/>
      <c r="C5" s="6"/>
      <c r="D5" s="6"/>
      <c r="E5" s="6"/>
      <c r="F5" s="6"/>
      <c r="G5" s="6"/>
      <c r="H5" s="6"/>
      <c r="I5" s="6"/>
    </row>
    <row r="6" spans="1:12" x14ac:dyDescent="0.2">
      <c r="A6" s="6"/>
      <c r="B6" s="6"/>
      <c r="C6" s="6"/>
      <c r="D6" s="6"/>
      <c r="E6" s="6"/>
      <c r="F6" s="6"/>
      <c r="G6" s="6"/>
      <c r="H6" s="6"/>
      <c r="I6" s="6"/>
    </row>
    <row r="7" spans="1:12" x14ac:dyDescent="0.2">
      <c r="A7" s="176" t="s">
        <v>148</v>
      </c>
      <c r="B7" s="300" t="s">
        <v>466</v>
      </c>
      <c r="C7" s="300"/>
      <c r="D7" s="300"/>
      <c r="E7" s="301"/>
      <c r="F7" s="177"/>
      <c r="G7" s="6"/>
      <c r="H7" s="6"/>
      <c r="I7" s="227"/>
      <c r="J7" s="170"/>
    </row>
    <row r="8" spans="1:12" x14ac:dyDescent="0.2">
      <c r="A8" s="179"/>
      <c r="B8" s="180"/>
      <c r="C8" s="177" t="s">
        <v>144</v>
      </c>
      <c r="D8" s="180" t="s">
        <v>168</v>
      </c>
      <c r="E8" s="178" t="s">
        <v>168</v>
      </c>
      <c r="F8" s="177"/>
      <c r="G8" s="219" t="s">
        <v>206</v>
      </c>
      <c r="H8" s="6"/>
      <c r="I8" s="227"/>
      <c r="J8" s="170"/>
    </row>
    <row r="9" spans="1:12" x14ac:dyDescent="0.2">
      <c r="A9" s="240" t="s">
        <v>465</v>
      </c>
      <c r="B9" s="181" t="s">
        <v>143</v>
      </c>
      <c r="C9" s="182" t="s">
        <v>145</v>
      </c>
      <c r="D9" s="181" t="s">
        <v>169</v>
      </c>
      <c r="E9" s="181" t="s">
        <v>170</v>
      </c>
      <c r="F9" s="177"/>
      <c r="G9" s="220" t="s">
        <v>207</v>
      </c>
      <c r="H9" s="6"/>
      <c r="I9" s="177"/>
      <c r="J9" s="171"/>
      <c r="K9" s="1"/>
      <c r="L9" s="1"/>
    </row>
    <row r="10" spans="1:12" x14ac:dyDescent="0.2">
      <c r="A10" s="287" t="s">
        <v>201</v>
      </c>
      <c r="B10" s="191"/>
      <c r="C10" s="192"/>
      <c r="D10" s="191"/>
      <c r="E10" s="191"/>
      <c r="F10" s="175"/>
      <c r="G10" s="186">
        <f>B10+D10+E10</f>
        <v>0</v>
      </c>
      <c r="H10" s="6"/>
      <c r="I10" s="6"/>
    </row>
    <row r="11" spans="1:12" x14ac:dyDescent="0.2">
      <c r="A11" s="287" t="s">
        <v>470</v>
      </c>
      <c r="B11" s="288" t="s">
        <v>36</v>
      </c>
      <c r="C11" s="114" t="s">
        <v>36</v>
      </c>
      <c r="D11" s="191"/>
      <c r="E11" s="191"/>
      <c r="F11" s="175"/>
      <c r="G11" s="186"/>
      <c r="H11" s="6"/>
      <c r="I11" s="6"/>
    </row>
    <row r="12" spans="1:12" x14ac:dyDescent="0.2">
      <c r="A12" s="287" t="s">
        <v>471</v>
      </c>
      <c r="B12" s="114" t="s">
        <v>36</v>
      </c>
      <c r="C12" s="114" t="s">
        <v>36</v>
      </c>
      <c r="D12" s="191"/>
      <c r="E12" s="191"/>
      <c r="F12" s="175"/>
      <c r="G12" s="186"/>
      <c r="H12" s="6"/>
      <c r="I12" s="6"/>
    </row>
    <row r="13" spans="1:12" x14ac:dyDescent="0.2">
      <c r="A13" s="287" t="s">
        <v>469</v>
      </c>
      <c r="B13" s="114" t="s">
        <v>36</v>
      </c>
      <c r="C13" s="114" t="s">
        <v>36</v>
      </c>
      <c r="D13" s="191"/>
      <c r="E13" s="191"/>
      <c r="F13" s="175"/>
      <c r="G13" s="186"/>
      <c r="H13" s="6"/>
      <c r="I13" s="6"/>
    </row>
    <row r="14" spans="1:12" x14ac:dyDescent="0.2">
      <c r="A14" s="287" t="s">
        <v>468</v>
      </c>
      <c r="B14" s="114" t="s">
        <v>36</v>
      </c>
      <c r="C14" s="114" t="s">
        <v>36</v>
      </c>
      <c r="D14" s="191"/>
      <c r="E14" s="191"/>
      <c r="F14" s="175"/>
      <c r="G14" s="186"/>
      <c r="H14" s="6"/>
      <c r="I14" s="6"/>
    </row>
    <row r="15" spans="1:12" x14ac:dyDescent="0.2">
      <c r="A15" s="287" t="s">
        <v>468</v>
      </c>
      <c r="B15" s="114" t="s">
        <v>36</v>
      </c>
      <c r="C15" s="114" t="s">
        <v>36</v>
      </c>
      <c r="D15" s="191"/>
      <c r="E15" s="191"/>
      <c r="F15" s="175"/>
      <c r="G15" s="186"/>
      <c r="H15" s="6"/>
      <c r="I15" s="6"/>
    </row>
    <row r="16" spans="1:12" x14ac:dyDescent="0.2">
      <c r="A16" s="287" t="s">
        <v>468</v>
      </c>
      <c r="B16" s="114" t="s">
        <v>36</v>
      </c>
      <c r="C16" s="114" t="s">
        <v>36</v>
      </c>
      <c r="D16" s="191"/>
      <c r="E16" s="191"/>
      <c r="F16" s="175"/>
      <c r="G16" s="186"/>
      <c r="H16" s="6"/>
      <c r="I16" s="6"/>
    </row>
    <row r="17" spans="1:9" x14ac:dyDescent="0.2">
      <c r="A17" s="287" t="s">
        <v>468</v>
      </c>
      <c r="B17" s="114" t="s">
        <v>36</v>
      </c>
      <c r="C17" s="114" t="s">
        <v>36</v>
      </c>
      <c r="D17" s="191"/>
      <c r="E17" s="191"/>
      <c r="F17" s="175"/>
      <c r="G17" s="186"/>
      <c r="H17" s="6"/>
      <c r="I17" s="6"/>
    </row>
    <row r="18" spans="1:9" x14ac:dyDescent="0.2">
      <c r="A18" s="287" t="s">
        <v>177</v>
      </c>
      <c r="B18" s="289">
        <f>SUM(B10:B17)</f>
        <v>0</v>
      </c>
      <c r="C18" s="289">
        <f>SUM(C10:C17)</f>
        <v>0</v>
      </c>
      <c r="D18" s="289">
        <f>SUM(D10:D17)</f>
        <v>0</v>
      </c>
      <c r="E18" s="289">
        <f>SUM(E10:E17)</f>
        <v>0</v>
      </c>
      <c r="F18" s="175"/>
      <c r="G18" s="186"/>
      <c r="H18" s="6"/>
      <c r="I18" s="6"/>
    </row>
    <row r="19" spans="1:9" x14ac:dyDescent="0.2">
      <c r="A19" s="15" t="s">
        <v>147</v>
      </c>
      <c r="B19" s="191"/>
      <c r="C19" s="114" t="s">
        <v>36</v>
      </c>
      <c r="D19" s="114" t="s">
        <v>36</v>
      </c>
      <c r="E19" s="114" t="s">
        <v>36</v>
      </c>
      <c r="F19" s="175"/>
      <c r="G19" s="186">
        <f>B19</f>
        <v>0</v>
      </c>
      <c r="H19" s="6"/>
      <c r="I19" s="6"/>
    </row>
    <row r="20" spans="1:9" x14ac:dyDescent="0.2">
      <c r="A20" s="116" t="s">
        <v>473</v>
      </c>
      <c r="B20" s="183">
        <f>B37</f>
        <v>0</v>
      </c>
      <c r="C20" s="114" t="s">
        <v>36</v>
      </c>
      <c r="D20" s="183">
        <f>D37</f>
        <v>0</v>
      </c>
      <c r="E20" s="183">
        <f>E37</f>
        <v>0</v>
      </c>
      <c r="F20" s="175"/>
      <c r="G20" s="186">
        <f>B20+D20+E20</f>
        <v>0</v>
      </c>
      <c r="H20" s="6"/>
      <c r="I20" s="6"/>
    </row>
    <row r="21" spans="1:9" x14ac:dyDescent="0.2">
      <c r="A21" s="12"/>
      <c r="B21" s="175"/>
      <c r="C21" s="175"/>
      <c r="D21" s="216"/>
      <c r="E21" s="216"/>
      <c r="F21" s="175"/>
      <c r="G21" s="6"/>
      <c r="H21" s="6"/>
      <c r="I21" s="6"/>
    </row>
    <row r="22" spans="1:9" x14ac:dyDescent="0.2">
      <c r="A22" s="241" t="s">
        <v>203</v>
      </c>
      <c r="B22" s="175"/>
      <c r="C22" s="175"/>
      <c r="D22" s="216"/>
      <c r="E22" s="216"/>
      <c r="F22" s="175"/>
      <c r="G22" s="6"/>
      <c r="H22" s="6"/>
      <c r="I22" s="6"/>
    </row>
    <row r="23" spans="1:9" x14ac:dyDescent="0.2">
      <c r="A23" s="15" t="s">
        <v>146</v>
      </c>
      <c r="B23" s="191"/>
      <c r="C23" s="114" t="s">
        <v>36</v>
      </c>
      <c r="D23" s="191"/>
      <c r="E23" s="191"/>
      <c r="F23" s="175"/>
      <c r="G23" s="186">
        <f>B23+D23+E23</f>
        <v>0</v>
      </c>
      <c r="H23" s="6"/>
      <c r="I23" s="6"/>
    </row>
    <row r="24" spans="1:9" x14ac:dyDescent="0.2">
      <c r="A24" s="15" t="s">
        <v>173</v>
      </c>
      <c r="B24" s="114" t="s">
        <v>36</v>
      </c>
      <c r="C24" s="114" t="s">
        <v>36</v>
      </c>
      <c r="D24" s="191"/>
      <c r="E24" s="191"/>
      <c r="F24" s="175"/>
      <c r="G24" s="186">
        <f>+D24+E24</f>
        <v>0</v>
      </c>
      <c r="H24" s="6"/>
      <c r="I24" s="6"/>
    </row>
    <row r="25" spans="1:9" x14ac:dyDescent="0.2">
      <c r="A25" s="15" t="s">
        <v>282</v>
      </c>
      <c r="B25" s="114" t="s">
        <v>36</v>
      </c>
      <c r="C25" s="114" t="s">
        <v>36</v>
      </c>
      <c r="D25" s="194"/>
      <c r="E25" s="194"/>
      <c r="F25" s="175"/>
      <c r="G25" s="186">
        <f>+D25+E25</f>
        <v>0</v>
      </c>
      <c r="H25" s="6"/>
      <c r="I25" s="6"/>
    </row>
    <row r="26" spans="1:9" x14ac:dyDescent="0.2">
      <c r="A26" s="15" t="s">
        <v>147</v>
      </c>
      <c r="B26" s="191"/>
      <c r="C26" s="114" t="s">
        <v>36</v>
      </c>
      <c r="D26" s="114" t="s">
        <v>36</v>
      </c>
      <c r="E26" s="114" t="s">
        <v>36</v>
      </c>
      <c r="F26" s="175"/>
      <c r="G26" s="186">
        <f>B26</f>
        <v>0</v>
      </c>
      <c r="H26" s="6"/>
      <c r="I26" s="6"/>
    </row>
    <row r="27" spans="1:9" x14ac:dyDescent="0.2">
      <c r="A27" s="15" t="s">
        <v>474</v>
      </c>
      <c r="B27" s="183">
        <f>B46</f>
        <v>0</v>
      </c>
      <c r="C27" s="114" t="s">
        <v>36</v>
      </c>
      <c r="D27" s="183">
        <f>D46</f>
        <v>0</v>
      </c>
      <c r="E27" s="183">
        <f>E46</f>
        <v>0</v>
      </c>
      <c r="F27" s="175"/>
      <c r="G27" s="186">
        <f>B27+D27+E27</f>
        <v>0</v>
      </c>
      <c r="H27" s="6"/>
      <c r="I27" s="6"/>
    </row>
    <row r="28" spans="1:9" x14ac:dyDescent="0.2">
      <c r="A28" s="12"/>
      <c r="B28" s="12"/>
      <c r="C28" s="12"/>
      <c r="D28" s="12"/>
      <c r="E28" s="12"/>
      <c r="F28" s="12"/>
      <c r="G28" s="6"/>
      <c r="H28" s="6"/>
      <c r="I28" s="6"/>
    </row>
    <row r="29" spans="1:9" x14ac:dyDescent="0.2">
      <c r="A29" s="6"/>
      <c r="B29" s="6"/>
      <c r="C29" s="6"/>
      <c r="D29" s="6"/>
      <c r="E29" s="6"/>
      <c r="F29" s="6"/>
      <c r="G29" s="6"/>
      <c r="H29" s="6"/>
      <c r="I29" s="6"/>
    </row>
    <row r="30" spans="1:9" x14ac:dyDescent="0.2">
      <c r="A30" s="184" t="s">
        <v>150</v>
      </c>
      <c r="B30" s="184"/>
      <c r="C30" s="6"/>
      <c r="D30" s="6"/>
      <c r="E30" s="6"/>
      <c r="F30" s="6"/>
      <c r="G30" s="6"/>
      <c r="H30" s="6"/>
      <c r="I30" s="6"/>
    </row>
    <row r="31" spans="1:9" x14ac:dyDescent="0.2">
      <c r="A31" s="193"/>
      <c r="B31" s="191"/>
      <c r="C31" s="114" t="s">
        <v>36</v>
      </c>
      <c r="D31" s="191"/>
      <c r="E31" s="191"/>
      <c r="F31" s="6"/>
      <c r="G31" s="6"/>
      <c r="H31" s="6"/>
      <c r="I31" s="6"/>
    </row>
    <row r="32" spans="1:9" x14ac:dyDescent="0.2">
      <c r="A32" s="193"/>
      <c r="B32" s="191"/>
      <c r="C32" s="114" t="s">
        <v>36</v>
      </c>
      <c r="D32" s="191"/>
      <c r="E32" s="191"/>
      <c r="F32" s="6"/>
      <c r="G32" s="6"/>
      <c r="H32" s="6"/>
      <c r="I32" s="6"/>
    </row>
    <row r="33" spans="1:9" x14ac:dyDescent="0.2">
      <c r="A33" s="193"/>
      <c r="B33" s="191"/>
      <c r="C33" s="114" t="s">
        <v>36</v>
      </c>
      <c r="D33" s="191"/>
      <c r="E33" s="191"/>
      <c r="F33" s="6"/>
      <c r="G33" s="6"/>
      <c r="H33" s="6"/>
      <c r="I33" s="6"/>
    </row>
    <row r="34" spans="1:9" x14ac:dyDescent="0.2">
      <c r="A34" s="193"/>
      <c r="B34" s="191"/>
      <c r="C34" s="114" t="s">
        <v>36</v>
      </c>
      <c r="D34" s="191"/>
      <c r="E34" s="191"/>
      <c r="F34" s="6"/>
      <c r="G34" s="6"/>
      <c r="H34" s="6"/>
      <c r="I34" s="6"/>
    </row>
    <row r="35" spans="1:9" x14ac:dyDescent="0.2">
      <c r="A35" s="193"/>
      <c r="B35" s="191"/>
      <c r="C35" s="114" t="s">
        <v>36</v>
      </c>
      <c r="D35" s="191"/>
      <c r="E35" s="191"/>
      <c r="F35" s="6"/>
      <c r="G35" s="6"/>
      <c r="H35" s="6"/>
      <c r="I35" s="6"/>
    </row>
    <row r="36" spans="1:9" x14ac:dyDescent="0.2">
      <c r="A36" s="193"/>
      <c r="B36" s="191"/>
      <c r="C36" s="114" t="s">
        <v>36</v>
      </c>
      <c r="D36" s="191"/>
      <c r="E36" s="191"/>
      <c r="F36" s="6"/>
      <c r="G36" s="6"/>
      <c r="H36" s="6"/>
      <c r="I36" s="6"/>
    </row>
    <row r="37" spans="1:9" ht="13.5" thickBot="1" x14ac:dyDescent="0.25">
      <c r="A37" s="6"/>
      <c r="B37" s="185">
        <f>SUM(B31:B36)</f>
        <v>0</v>
      </c>
      <c r="C37" s="6"/>
      <c r="D37" s="185">
        <f>SUM(D31:D36)</f>
        <v>0</v>
      </c>
      <c r="E37" s="185">
        <f>SUM(E31:E36)</f>
        <v>0</v>
      </c>
      <c r="F37" s="6"/>
      <c r="G37" s="6"/>
      <c r="H37" s="6"/>
      <c r="I37" s="6"/>
    </row>
    <row r="38" spans="1:9" ht="13.5" thickTop="1" x14ac:dyDescent="0.2">
      <c r="A38" s="6"/>
      <c r="B38" s="186"/>
      <c r="C38" s="6"/>
      <c r="D38" s="6"/>
      <c r="E38" s="6"/>
      <c r="F38" s="6"/>
      <c r="G38" s="6"/>
      <c r="H38" s="6"/>
      <c r="I38" s="6"/>
    </row>
    <row r="39" spans="1:9" x14ac:dyDescent="0.2">
      <c r="A39" s="184" t="s">
        <v>152</v>
      </c>
      <c r="B39" s="187"/>
      <c r="C39" s="6"/>
      <c r="D39" s="6"/>
      <c r="E39" s="6"/>
      <c r="F39" s="6"/>
      <c r="G39" s="6"/>
      <c r="H39" s="6"/>
      <c r="I39" s="6"/>
    </row>
    <row r="40" spans="1:9" x14ac:dyDescent="0.2">
      <c r="A40" s="193"/>
      <c r="B40" s="191"/>
      <c r="C40" s="114" t="s">
        <v>36</v>
      </c>
      <c r="D40" s="191"/>
      <c r="E40" s="191"/>
      <c r="F40" s="6"/>
      <c r="G40" s="6"/>
      <c r="H40" s="6"/>
      <c r="I40" s="6"/>
    </row>
    <row r="41" spans="1:9" x14ac:dyDescent="0.2">
      <c r="A41" s="193"/>
      <c r="B41" s="191"/>
      <c r="C41" s="114" t="s">
        <v>36</v>
      </c>
      <c r="D41" s="191"/>
      <c r="E41" s="191"/>
      <c r="F41" s="6"/>
      <c r="G41" s="6"/>
      <c r="H41" s="6"/>
      <c r="I41" s="6"/>
    </row>
    <row r="42" spans="1:9" x14ac:dyDescent="0.2">
      <c r="A42" s="193"/>
      <c r="B42" s="191"/>
      <c r="C42" s="114" t="s">
        <v>36</v>
      </c>
      <c r="D42" s="191"/>
      <c r="E42" s="191"/>
      <c r="F42" s="6"/>
      <c r="G42" s="6"/>
      <c r="H42" s="6"/>
      <c r="I42" s="6"/>
    </row>
    <row r="43" spans="1:9" x14ac:dyDescent="0.2">
      <c r="A43" s="193"/>
      <c r="B43" s="191"/>
      <c r="C43" s="114" t="s">
        <v>36</v>
      </c>
      <c r="D43" s="191"/>
      <c r="E43" s="191"/>
      <c r="F43" s="6"/>
      <c r="G43" s="6"/>
      <c r="H43" s="6"/>
      <c r="I43" s="6"/>
    </row>
    <row r="44" spans="1:9" x14ac:dyDescent="0.2">
      <c r="A44" s="193"/>
      <c r="B44" s="191"/>
      <c r="C44" s="114" t="s">
        <v>36</v>
      </c>
      <c r="D44" s="191"/>
      <c r="E44" s="191"/>
      <c r="F44" s="6"/>
      <c r="G44" s="6"/>
      <c r="H44" s="6"/>
      <c r="I44" s="6"/>
    </row>
    <row r="45" spans="1:9" x14ac:dyDescent="0.2">
      <c r="A45" s="193"/>
      <c r="B45" s="191"/>
      <c r="C45" s="114" t="s">
        <v>36</v>
      </c>
      <c r="D45" s="191"/>
      <c r="E45" s="191"/>
      <c r="F45" s="6"/>
      <c r="G45" s="6"/>
      <c r="H45" s="6"/>
      <c r="I45" s="6"/>
    </row>
    <row r="46" spans="1:9" ht="13.5" thickBot="1" x14ac:dyDescent="0.25">
      <c r="A46" s="6"/>
      <c r="B46" s="185">
        <f>SUM(B40:B45)</f>
        <v>0</v>
      </c>
      <c r="C46" s="6"/>
      <c r="D46" s="185">
        <f>SUM(D40:D45)</f>
        <v>0</v>
      </c>
      <c r="E46" s="185">
        <f>SUM(E40:E45)</f>
        <v>0</v>
      </c>
      <c r="F46" s="6"/>
      <c r="G46" s="6"/>
      <c r="H46" s="6"/>
      <c r="I46" s="6"/>
    </row>
    <row r="47" spans="1:9" ht="13.5" thickTop="1" x14ac:dyDescent="0.2">
      <c r="A47" s="6"/>
      <c r="B47" s="188"/>
      <c r="C47" s="6"/>
      <c r="D47" s="6"/>
      <c r="E47" s="6"/>
      <c r="F47" s="6"/>
      <c r="G47" s="6"/>
      <c r="H47" s="6"/>
      <c r="I47" s="6"/>
    </row>
    <row r="48" spans="1:9" x14ac:dyDescent="0.2">
      <c r="A48" s="6"/>
      <c r="B48" s="188"/>
      <c r="C48" s="6"/>
      <c r="D48" s="186"/>
      <c r="E48" s="186"/>
      <c r="F48" s="6"/>
      <c r="G48" s="6"/>
      <c r="H48" s="6"/>
      <c r="I48" s="6"/>
    </row>
    <row r="49" spans="1:9" x14ac:dyDescent="0.2">
      <c r="A49" s="218" t="s">
        <v>175</v>
      </c>
      <c r="B49" s="188"/>
      <c r="C49" s="6"/>
      <c r="D49" s="186"/>
      <c r="E49" s="186"/>
      <c r="F49" s="6"/>
      <c r="G49" s="6"/>
      <c r="H49" s="6"/>
      <c r="I49" s="6"/>
    </row>
    <row r="50" spans="1:9" ht="13.5" thickBot="1" x14ac:dyDescent="0.25">
      <c r="A50" s="217" t="s">
        <v>174</v>
      </c>
      <c r="B50" s="197"/>
      <c r="C50" s="114" t="s">
        <v>36</v>
      </c>
      <c r="D50" s="197"/>
      <c r="E50" s="197"/>
      <c r="F50" s="186"/>
      <c r="G50" s="187">
        <f>B50+D50+E50</f>
        <v>0</v>
      </c>
      <c r="H50" s="6"/>
      <c r="I50" s="6"/>
    </row>
    <row r="51" spans="1:9" ht="13.5" thickTop="1" x14ac:dyDescent="0.2">
      <c r="A51" s="6"/>
      <c r="B51" s="188"/>
      <c r="C51" s="6"/>
      <c r="D51" s="186"/>
      <c r="E51" s="186"/>
      <c r="F51" s="6"/>
      <c r="G51" s="6"/>
      <c r="H51" s="6"/>
      <c r="I51" s="6"/>
    </row>
    <row r="52" spans="1:9" ht="13.5" thickBot="1" x14ac:dyDescent="0.25">
      <c r="A52" s="6"/>
      <c r="B52" s="188"/>
      <c r="C52" s="6"/>
      <c r="D52" s="6"/>
      <c r="E52" s="6"/>
      <c r="F52" s="6"/>
      <c r="G52" s="228">
        <f>SUM(G10:G20)-SUM(G23:G27)+G50</f>
        <v>0</v>
      </c>
      <c r="H52" s="6"/>
      <c r="I52" s="6"/>
    </row>
    <row r="53" spans="1:9" ht="13.5" thickTop="1" x14ac:dyDescent="0.2">
      <c r="A53" s="6"/>
      <c r="B53" s="6"/>
      <c r="C53" s="6"/>
      <c r="D53" s="6"/>
      <c r="E53" s="6"/>
      <c r="F53" s="6"/>
      <c r="G53" s="6"/>
      <c r="H53" s="6"/>
      <c r="I53" s="6"/>
    </row>
    <row r="54" spans="1:9" x14ac:dyDescent="0.2">
      <c r="A54" s="6"/>
      <c r="B54" s="6"/>
      <c r="C54" s="6"/>
      <c r="D54" s="6"/>
      <c r="E54" s="6"/>
      <c r="F54" s="6"/>
      <c r="G54" s="6"/>
      <c r="H54" s="6"/>
      <c r="I54" s="6"/>
    </row>
    <row r="55" spans="1:9" x14ac:dyDescent="0.2">
      <c r="A55" s="6"/>
      <c r="B55" s="6"/>
      <c r="C55" s="6"/>
      <c r="D55" s="6"/>
      <c r="E55" s="6"/>
      <c r="F55" s="6"/>
      <c r="G55" s="6"/>
      <c r="H55" s="6"/>
      <c r="I55" s="6"/>
    </row>
    <row r="59" spans="1:9" x14ac:dyDescent="0.2">
      <c r="G59" s="1"/>
    </row>
  </sheetData>
  <sheetProtection password="C076" sheet="1"/>
  <mergeCells count="2">
    <mergeCell ref="A1:C1"/>
    <mergeCell ref="B7:E7"/>
  </mergeCells>
  <phoneticPr fontId="0" type="noConversion"/>
  <pageMargins left="0.75" right="0.75" top="1" bottom="1" header="0.5" footer="0.5"/>
  <pageSetup scale="80" orientation="portrait"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
  <sheetViews>
    <sheetView workbookViewId="0">
      <selection activeCell="A32" sqref="A32"/>
    </sheetView>
  </sheetViews>
  <sheetFormatPr defaultRowHeight="12.75" x14ac:dyDescent="0.2"/>
  <cols>
    <col min="2" max="2" width="58.140625" customWidth="1"/>
  </cols>
  <sheetData>
    <row r="1" spans="1:5" x14ac:dyDescent="0.2">
      <c r="A1" t="s">
        <v>317</v>
      </c>
      <c r="E1" s="272">
        <v>100</v>
      </c>
    </row>
    <row r="3" spans="1:5" x14ac:dyDescent="0.2">
      <c r="A3" t="s">
        <v>318</v>
      </c>
      <c r="B3" t="s">
        <v>59</v>
      </c>
    </row>
    <row r="4" spans="1:5" x14ac:dyDescent="0.2">
      <c r="A4">
        <v>60054</v>
      </c>
      <c r="B4" t="s">
        <v>320</v>
      </c>
      <c r="C4" s="272">
        <v>100</v>
      </c>
    </row>
    <row r="5" spans="1:5" x14ac:dyDescent="0.2">
      <c r="A5">
        <v>60142</v>
      </c>
      <c r="B5" t="s">
        <v>425</v>
      </c>
      <c r="C5" s="272">
        <v>100</v>
      </c>
    </row>
    <row r="6" spans="1:5" x14ac:dyDescent="0.2">
      <c r="A6">
        <v>60186</v>
      </c>
      <c r="B6" t="s">
        <v>323</v>
      </c>
      <c r="C6" s="272">
        <v>100</v>
      </c>
    </row>
    <row r="7" spans="1:5" x14ac:dyDescent="0.2">
      <c r="A7">
        <v>60348</v>
      </c>
      <c r="B7" t="s">
        <v>319</v>
      </c>
      <c r="C7" s="272">
        <v>100</v>
      </c>
    </row>
    <row r="8" spans="1:5" x14ac:dyDescent="0.2">
      <c r="A8">
        <v>60410</v>
      </c>
      <c r="B8" t="s">
        <v>324</v>
      </c>
      <c r="C8" s="272">
        <v>100</v>
      </c>
    </row>
    <row r="9" spans="1:5" x14ac:dyDescent="0.2">
      <c r="A9">
        <v>60488</v>
      </c>
      <c r="B9" t="s">
        <v>325</v>
      </c>
      <c r="C9" s="272">
        <v>100</v>
      </c>
    </row>
    <row r="10" spans="1:5" x14ac:dyDescent="0.2">
      <c r="A10">
        <v>60704</v>
      </c>
      <c r="B10" s="271" t="s">
        <v>438</v>
      </c>
      <c r="C10" s="272">
        <v>100</v>
      </c>
    </row>
    <row r="11" spans="1:5" x14ac:dyDescent="0.2">
      <c r="A11">
        <v>60739</v>
      </c>
      <c r="B11" t="s">
        <v>327</v>
      </c>
      <c r="C11" s="272">
        <v>100</v>
      </c>
    </row>
    <row r="12" spans="1:5" x14ac:dyDescent="0.2">
      <c r="A12">
        <v>60836</v>
      </c>
      <c r="B12" s="271" t="s">
        <v>439</v>
      </c>
      <c r="C12" s="272">
        <v>100</v>
      </c>
    </row>
    <row r="13" spans="1:5" x14ac:dyDescent="0.2">
      <c r="A13">
        <v>60895</v>
      </c>
      <c r="B13" t="s">
        <v>328</v>
      </c>
      <c r="C13" s="272">
        <v>100</v>
      </c>
    </row>
    <row r="14" spans="1:5" x14ac:dyDescent="0.2">
      <c r="A14">
        <v>61271</v>
      </c>
      <c r="B14" t="s">
        <v>406</v>
      </c>
      <c r="C14" s="272">
        <v>100</v>
      </c>
    </row>
    <row r="15" spans="1:5" x14ac:dyDescent="0.2">
      <c r="A15">
        <v>61301</v>
      </c>
      <c r="B15" t="s">
        <v>329</v>
      </c>
      <c r="C15" s="272">
        <v>100</v>
      </c>
    </row>
    <row r="16" spans="1:5" x14ac:dyDescent="0.2">
      <c r="A16">
        <v>61360</v>
      </c>
      <c r="B16" t="s">
        <v>414</v>
      </c>
      <c r="C16" s="272">
        <v>100</v>
      </c>
    </row>
    <row r="17" spans="1:3" x14ac:dyDescent="0.2">
      <c r="A17">
        <v>61409</v>
      </c>
      <c r="B17" t="s">
        <v>387</v>
      </c>
      <c r="C17" s="272">
        <v>100</v>
      </c>
    </row>
    <row r="18" spans="1:3" x14ac:dyDescent="0.2">
      <c r="A18">
        <v>61492</v>
      </c>
      <c r="B18" t="s">
        <v>371</v>
      </c>
      <c r="C18" s="272">
        <v>100</v>
      </c>
    </row>
    <row r="19" spans="1:3" x14ac:dyDescent="0.2">
      <c r="A19">
        <v>61581</v>
      </c>
      <c r="B19" t="s">
        <v>333</v>
      </c>
      <c r="C19" s="272">
        <v>100</v>
      </c>
    </row>
    <row r="20" spans="1:3" x14ac:dyDescent="0.2">
      <c r="A20">
        <v>62065</v>
      </c>
      <c r="B20" t="s">
        <v>336</v>
      </c>
      <c r="C20" s="272">
        <v>100</v>
      </c>
    </row>
    <row r="21" spans="1:3" x14ac:dyDescent="0.2">
      <c r="A21">
        <v>62235</v>
      </c>
      <c r="B21" t="s">
        <v>432</v>
      </c>
      <c r="C21" s="272">
        <v>100</v>
      </c>
    </row>
    <row r="22" spans="1:3" x14ac:dyDescent="0.2">
      <c r="A22">
        <v>62308</v>
      </c>
      <c r="B22" t="s">
        <v>340</v>
      </c>
      <c r="C22" s="272">
        <v>100</v>
      </c>
    </row>
    <row r="23" spans="1:3" x14ac:dyDescent="0.2">
      <c r="A23">
        <v>62413</v>
      </c>
      <c r="B23" t="s">
        <v>341</v>
      </c>
      <c r="C23" s="272">
        <v>100</v>
      </c>
    </row>
    <row r="24" spans="1:3" x14ac:dyDescent="0.2">
      <c r="A24">
        <v>62510</v>
      </c>
      <c r="B24" t="s">
        <v>343</v>
      </c>
      <c r="C24" s="272">
        <v>100</v>
      </c>
    </row>
    <row r="25" spans="1:3" x14ac:dyDescent="0.2">
      <c r="A25">
        <v>62626</v>
      </c>
      <c r="B25" t="s">
        <v>342</v>
      </c>
      <c r="C25" s="272">
        <v>100</v>
      </c>
    </row>
    <row r="26" spans="1:3" x14ac:dyDescent="0.2">
      <c r="A26">
        <v>62880</v>
      </c>
      <c r="B26" t="s">
        <v>330</v>
      </c>
      <c r="C26" s="272">
        <v>100</v>
      </c>
    </row>
    <row r="27" spans="1:3" x14ac:dyDescent="0.2">
      <c r="A27">
        <v>62944</v>
      </c>
      <c r="B27" t="s">
        <v>331</v>
      </c>
      <c r="C27" s="272">
        <v>100</v>
      </c>
    </row>
    <row r="28" spans="1:3" x14ac:dyDescent="0.2">
      <c r="A28">
        <v>63053</v>
      </c>
      <c r="B28" t="s">
        <v>344</v>
      </c>
      <c r="C28" s="272">
        <v>100</v>
      </c>
    </row>
    <row r="29" spans="1:3" x14ac:dyDescent="0.2">
      <c r="A29">
        <v>63177</v>
      </c>
      <c r="B29" t="s">
        <v>345</v>
      </c>
      <c r="C29" s="272">
        <v>100</v>
      </c>
    </row>
    <row r="30" spans="1:3" x14ac:dyDescent="0.2">
      <c r="A30">
        <v>63258</v>
      </c>
      <c r="B30" t="s">
        <v>346</v>
      </c>
      <c r="C30" s="272">
        <v>100</v>
      </c>
    </row>
    <row r="31" spans="1:3" x14ac:dyDescent="0.2">
      <c r="A31">
        <v>63274</v>
      </c>
      <c r="B31" t="s">
        <v>398</v>
      </c>
      <c r="C31" s="272">
        <v>100</v>
      </c>
    </row>
    <row r="32" spans="1:3" x14ac:dyDescent="0.2">
      <c r="A32">
        <v>63312</v>
      </c>
      <c r="B32" t="s">
        <v>443</v>
      </c>
      <c r="C32" s="272">
        <v>100</v>
      </c>
    </row>
    <row r="33" spans="1:3" x14ac:dyDescent="0.2">
      <c r="A33">
        <v>63487</v>
      </c>
      <c r="B33" t="s">
        <v>364</v>
      </c>
      <c r="C33" s="272">
        <v>100</v>
      </c>
    </row>
    <row r="34" spans="1:3" x14ac:dyDescent="0.2">
      <c r="A34">
        <v>63495</v>
      </c>
      <c r="B34" t="s">
        <v>350</v>
      </c>
      <c r="C34" s="272">
        <v>100</v>
      </c>
    </row>
    <row r="35" spans="1:3" x14ac:dyDescent="0.2">
      <c r="A35">
        <v>63665</v>
      </c>
      <c r="B35" t="s">
        <v>353</v>
      </c>
      <c r="C35" s="272">
        <v>100</v>
      </c>
    </row>
    <row r="36" spans="1:3" x14ac:dyDescent="0.2">
      <c r="A36">
        <v>64017</v>
      </c>
      <c r="B36" t="s">
        <v>366</v>
      </c>
      <c r="C36" s="272">
        <v>100</v>
      </c>
    </row>
    <row r="37" spans="1:3" x14ac:dyDescent="0.2">
      <c r="A37">
        <v>64513</v>
      </c>
      <c r="B37" t="s">
        <v>360</v>
      </c>
      <c r="C37" s="272">
        <v>100</v>
      </c>
    </row>
    <row r="38" spans="1:3" x14ac:dyDescent="0.2">
      <c r="A38">
        <v>64602</v>
      </c>
      <c r="B38" t="s">
        <v>361</v>
      </c>
      <c r="C38" s="272">
        <v>100</v>
      </c>
    </row>
    <row r="39" spans="1:3" x14ac:dyDescent="0.2">
      <c r="A39">
        <v>65005</v>
      </c>
      <c r="B39" t="s">
        <v>415</v>
      </c>
      <c r="C39" s="272">
        <v>100</v>
      </c>
    </row>
    <row r="40" spans="1:3" x14ac:dyDescent="0.2">
      <c r="A40">
        <v>65056</v>
      </c>
      <c r="B40" t="s">
        <v>365</v>
      </c>
      <c r="C40" s="272">
        <v>100</v>
      </c>
    </row>
    <row r="41" spans="1:3" x14ac:dyDescent="0.2">
      <c r="A41">
        <v>65129</v>
      </c>
      <c r="B41" t="s">
        <v>369</v>
      </c>
      <c r="C41" s="272">
        <v>100</v>
      </c>
    </row>
    <row r="42" spans="1:3" x14ac:dyDescent="0.2">
      <c r="A42">
        <v>65315</v>
      </c>
      <c r="B42" t="s">
        <v>370</v>
      </c>
      <c r="C42" s="272">
        <v>100</v>
      </c>
    </row>
    <row r="43" spans="1:3" x14ac:dyDescent="0.2">
      <c r="A43">
        <v>65528</v>
      </c>
      <c r="B43" t="s">
        <v>372</v>
      </c>
      <c r="C43" s="272">
        <v>100</v>
      </c>
    </row>
    <row r="44" spans="1:3" x14ac:dyDescent="0.2">
      <c r="A44">
        <v>65536</v>
      </c>
      <c r="B44" t="s">
        <v>354</v>
      </c>
      <c r="C44" s="272">
        <v>100</v>
      </c>
    </row>
    <row r="45" spans="1:3" x14ac:dyDescent="0.2">
      <c r="A45">
        <v>65595</v>
      </c>
      <c r="B45" t="s">
        <v>373</v>
      </c>
      <c r="C45" s="272">
        <v>100</v>
      </c>
    </row>
    <row r="46" spans="1:3" x14ac:dyDescent="0.2">
      <c r="A46">
        <v>65676</v>
      </c>
      <c r="B46" t="s">
        <v>374</v>
      </c>
      <c r="C46" s="272">
        <v>100</v>
      </c>
    </row>
    <row r="47" spans="1:3" x14ac:dyDescent="0.2">
      <c r="A47">
        <v>65838</v>
      </c>
      <c r="B47" t="s">
        <v>368</v>
      </c>
      <c r="C47" s="272">
        <v>100</v>
      </c>
    </row>
    <row r="48" spans="1:3" x14ac:dyDescent="0.2">
      <c r="A48">
        <v>65935</v>
      </c>
      <c r="B48" t="s">
        <v>375</v>
      </c>
      <c r="C48" s="272">
        <v>100</v>
      </c>
    </row>
    <row r="49" spans="1:3" x14ac:dyDescent="0.2">
      <c r="A49">
        <v>65978</v>
      </c>
      <c r="B49" t="s">
        <v>379</v>
      </c>
      <c r="C49" s="272">
        <v>100</v>
      </c>
    </row>
    <row r="50" spans="1:3" x14ac:dyDescent="0.2">
      <c r="A50">
        <v>66044</v>
      </c>
      <c r="B50" t="s">
        <v>380</v>
      </c>
      <c r="C50" s="272">
        <v>100</v>
      </c>
    </row>
    <row r="51" spans="1:3" x14ac:dyDescent="0.2">
      <c r="A51">
        <v>66168</v>
      </c>
      <c r="B51" t="s">
        <v>381</v>
      </c>
      <c r="C51" s="272">
        <v>100</v>
      </c>
    </row>
    <row r="52" spans="1:3" x14ac:dyDescent="0.2">
      <c r="A52">
        <v>66265</v>
      </c>
      <c r="B52" t="s">
        <v>383</v>
      </c>
      <c r="C52" s="272">
        <v>100</v>
      </c>
    </row>
    <row r="53" spans="1:3" x14ac:dyDescent="0.2">
      <c r="A53">
        <v>66281</v>
      </c>
      <c r="B53" t="s">
        <v>384</v>
      </c>
      <c r="C53" s="272">
        <v>100</v>
      </c>
    </row>
    <row r="54" spans="1:3" x14ac:dyDescent="0.2">
      <c r="A54">
        <v>66370</v>
      </c>
      <c r="B54" t="s">
        <v>385</v>
      </c>
      <c r="C54" s="272">
        <v>100</v>
      </c>
    </row>
    <row r="55" spans="1:3" x14ac:dyDescent="0.2">
      <c r="A55">
        <v>66680</v>
      </c>
      <c r="B55" t="s">
        <v>389</v>
      </c>
      <c r="C55" s="272">
        <v>100</v>
      </c>
    </row>
    <row r="56" spans="1:3" x14ac:dyDescent="0.2">
      <c r="A56">
        <v>66869</v>
      </c>
      <c r="B56" t="s">
        <v>391</v>
      </c>
      <c r="C56" s="272">
        <v>100</v>
      </c>
    </row>
    <row r="57" spans="1:3" x14ac:dyDescent="0.2">
      <c r="A57">
        <v>66915</v>
      </c>
      <c r="B57" t="s">
        <v>394</v>
      </c>
      <c r="C57" s="272">
        <v>100</v>
      </c>
    </row>
    <row r="58" spans="1:3" x14ac:dyDescent="0.2">
      <c r="A58">
        <v>67091</v>
      </c>
      <c r="B58" t="s">
        <v>395</v>
      </c>
      <c r="C58" s="272">
        <v>100</v>
      </c>
    </row>
    <row r="59" spans="1:3" x14ac:dyDescent="0.2">
      <c r="A59">
        <v>67105</v>
      </c>
      <c r="B59" t="s">
        <v>414</v>
      </c>
      <c r="C59" s="272">
        <v>100</v>
      </c>
    </row>
    <row r="60" spans="1:3" x14ac:dyDescent="0.2">
      <c r="A60">
        <v>67172</v>
      </c>
      <c r="B60" t="s">
        <v>397</v>
      </c>
      <c r="C60" s="272">
        <v>100</v>
      </c>
    </row>
    <row r="61" spans="1:3" x14ac:dyDescent="0.2">
      <c r="A61">
        <v>67369</v>
      </c>
      <c r="B61" t="s">
        <v>334</v>
      </c>
      <c r="C61" s="272">
        <v>100</v>
      </c>
    </row>
    <row r="62" spans="1:3" x14ac:dyDescent="0.2">
      <c r="A62">
        <v>67423</v>
      </c>
      <c r="B62" t="s">
        <v>429</v>
      </c>
      <c r="C62" s="272">
        <v>100</v>
      </c>
    </row>
    <row r="63" spans="1:3" x14ac:dyDescent="0.2">
      <c r="A63">
        <v>67466</v>
      </c>
      <c r="B63" t="s">
        <v>400</v>
      </c>
      <c r="C63" s="272">
        <v>100</v>
      </c>
    </row>
    <row r="64" spans="1:3" x14ac:dyDescent="0.2">
      <c r="A64">
        <v>67601</v>
      </c>
      <c r="B64" t="s">
        <v>401</v>
      </c>
      <c r="C64" s="272">
        <v>100</v>
      </c>
    </row>
    <row r="65" spans="1:3" x14ac:dyDescent="0.2">
      <c r="A65">
        <v>67644</v>
      </c>
      <c r="B65" t="s">
        <v>402</v>
      </c>
      <c r="C65" s="272">
        <v>100</v>
      </c>
    </row>
    <row r="66" spans="1:3" x14ac:dyDescent="0.2">
      <c r="A66">
        <v>67652</v>
      </c>
      <c r="B66" t="s">
        <v>351</v>
      </c>
      <c r="C66" s="272">
        <v>100</v>
      </c>
    </row>
    <row r="67" spans="1:3" x14ac:dyDescent="0.2">
      <c r="A67">
        <v>67814</v>
      </c>
      <c r="B67" t="s">
        <v>405</v>
      </c>
      <c r="C67" s="272">
        <v>100</v>
      </c>
    </row>
    <row r="68" spans="1:3" x14ac:dyDescent="0.2">
      <c r="A68">
        <v>68136</v>
      </c>
      <c r="B68" t="s">
        <v>408</v>
      </c>
      <c r="C68" s="272">
        <v>100</v>
      </c>
    </row>
    <row r="69" spans="1:3" x14ac:dyDescent="0.2">
      <c r="A69">
        <v>68241</v>
      </c>
      <c r="B69" t="s">
        <v>411</v>
      </c>
      <c r="C69" s="272">
        <v>100</v>
      </c>
    </row>
    <row r="70" spans="1:3" x14ac:dyDescent="0.2">
      <c r="A70">
        <v>68322</v>
      </c>
      <c r="B70" t="s">
        <v>355</v>
      </c>
      <c r="C70" s="272">
        <v>100</v>
      </c>
    </row>
    <row r="71" spans="1:3" x14ac:dyDescent="0.2">
      <c r="A71">
        <v>68381</v>
      </c>
      <c r="B71" t="s">
        <v>413</v>
      </c>
      <c r="C71" s="272">
        <v>100</v>
      </c>
    </row>
    <row r="72" spans="1:3" x14ac:dyDescent="0.2">
      <c r="A72">
        <v>68608</v>
      </c>
      <c r="B72" t="s">
        <v>423</v>
      </c>
      <c r="C72" s="272">
        <v>100</v>
      </c>
    </row>
    <row r="73" spans="1:3" x14ac:dyDescent="0.2">
      <c r="A73">
        <v>68675</v>
      </c>
      <c r="B73" t="s">
        <v>417</v>
      </c>
      <c r="C73" s="272">
        <v>100</v>
      </c>
    </row>
    <row r="74" spans="1:3" x14ac:dyDescent="0.2">
      <c r="A74">
        <v>68713</v>
      </c>
      <c r="B74" t="s">
        <v>418</v>
      </c>
      <c r="C74" s="272">
        <v>100</v>
      </c>
    </row>
    <row r="75" spans="1:3" x14ac:dyDescent="0.2">
      <c r="A75">
        <v>68810</v>
      </c>
      <c r="B75" t="s">
        <v>419</v>
      </c>
      <c r="C75" s="272">
        <v>100</v>
      </c>
    </row>
    <row r="76" spans="1:3" x14ac:dyDescent="0.2">
      <c r="A76">
        <v>69019</v>
      </c>
      <c r="B76" t="s">
        <v>420</v>
      </c>
      <c r="C76" s="272">
        <v>100</v>
      </c>
    </row>
    <row r="77" spans="1:3" x14ac:dyDescent="0.2">
      <c r="A77">
        <v>69108</v>
      </c>
      <c r="B77" t="s">
        <v>421</v>
      </c>
      <c r="C77" s="272">
        <v>100</v>
      </c>
    </row>
    <row r="78" spans="1:3" x14ac:dyDescent="0.2">
      <c r="A78">
        <v>69140</v>
      </c>
      <c r="B78" t="s">
        <v>349</v>
      </c>
      <c r="C78" s="272">
        <v>100</v>
      </c>
    </row>
    <row r="79" spans="1:3" x14ac:dyDescent="0.2">
      <c r="A79">
        <v>69345</v>
      </c>
      <c r="B79" t="s">
        <v>424</v>
      </c>
      <c r="C79" s="272">
        <v>100</v>
      </c>
    </row>
    <row r="80" spans="1:3" x14ac:dyDescent="0.2">
      <c r="A80">
        <v>69663</v>
      </c>
      <c r="B80" t="s">
        <v>434</v>
      </c>
      <c r="C80" s="272">
        <v>100</v>
      </c>
    </row>
    <row r="81" spans="1:3" x14ac:dyDescent="0.2">
      <c r="A81">
        <v>69728</v>
      </c>
      <c r="B81" t="s">
        <v>376</v>
      </c>
      <c r="C81" s="272">
        <v>100</v>
      </c>
    </row>
    <row r="82" spans="1:3" x14ac:dyDescent="0.2">
      <c r="A82">
        <v>69868</v>
      </c>
      <c r="B82" t="s">
        <v>431</v>
      </c>
      <c r="C82" s="272">
        <v>100</v>
      </c>
    </row>
    <row r="83" spans="1:3" x14ac:dyDescent="0.2">
      <c r="A83">
        <v>70238</v>
      </c>
      <c r="B83" t="s">
        <v>435</v>
      </c>
      <c r="C83" s="272">
        <v>100</v>
      </c>
    </row>
    <row r="84" spans="1:3" x14ac:dyDescent="0.2">
      <c r="A84">
        <v>70319</v>
      </c>
      <c r="B84" t="s">
        <v>436</v>
      </c>
      <c r="C84" s="272">
        <v>100</v>
      </c>
    </row>
    <row r="85" spans="1:3" x14ac:dyDescent="0.2">
      <c r="A85">
        <v>70408</v>
      </c>
      <c r="B85" t="s">
        <v>430</v>
      </c>
      <c r="C85" s="272">
        <v>100</v>
      </c>
    </row>
    <row r="86" spans="1:3" x14ac:dyDescent="0.2">
      <c r="A86">
        <v>70416</v>
      </c>
      <c r="B86" t="s">
        <v>382</v>
      </c>
      <c r="C86" s="272">
        <v>100</v>
      </c>
    </row>
    <row r="87" spans="1:3" x14ac:dyDescent="0.2">
      <c r="A87">
        <v>70688</v>
      </c>
      <c r="B87" t="s">
        <v>427</v>
      </c>
      <c r="C87" s="272">
        <v>100</v>
      </c>
    </row>
    <row r="88" spans="1:3" x14ac:dyDescent="0.2">
      <c r="A88">
        <v>70815</v>
      </c>
      <c r="B88" t="s">
        <v>357</v>
      </c>
      <c r="C88" s="272">
        <v>100</v>
      </c>
    </row>
    <row r="89" spans="1:3" x14ac:dyDescent="0.2">
      <c r="A89">
        <v>70866</v>
      </c>
      <c r="B89" t="s">
        <v>322</v>
      </c>
      <c r="C89" s="272">
        <v>100</v>
      </c>
    </row>
    <row r="90" spans="1:3" x14ac:dyDescent="0.2">
      <c r="A90">
        <v>71129</v>
      </c>
      <c r="B90" t="s">
        <v>352</v>
      </c>
      <c r="C90" s="272">
        <v>100</v>
      </c>
    </row>
    <row r="91" spans="1:3" x14ac:dyDescent="0.2">
      <c r="A91">
        <v>71153</v>
      </c>
      <c r="B91" t="s">
        <v>358</v>
      </c>
      <c r="C91" s="272">
        <v>100</v>
      </c>
    </row>
    <row r="92" spans="1:3" x14ac:dyDescent="0.2">
      <c r="A92">
        <v>71161</v>
      </c>
      <c r="B92" t="s">
        <v>407</v>
      </c>
      <c r="C92" s="272">
        <v>100</v>
      </c>
    </row>
    <row r="93" spans="1:3" x14ac:dyDescent="0.2">
      <c r="A93">
        <v>71870</v>
      </c>
      <c r="B93" t="s">
        <v>348</v>
      </c>
      <c r="C93" s="272">
        <v>100</v>
      </c>
    </row>
    <row r="94" spans="1:3" x14ac:dyDescent="0.2">
      <c r="A94">
        <v>74780</v>
      </c>
      <c r="B94" t="s">
        <v>452</v>
      </c>
      <c r="C94" s="272">
        <v>100</v>
      </c>
    </row>
    <row r="95" spans="1:3" x14ac:dyDescent="0.2">
      <c r="A95">
        <v>75264</v>
      </c>
      <c r="B95" t="s">
        <v>388</v>
      </c>
      <c r="C95" s="272">
        <v>100</v>
      </c>
    </row>
    <row r="96" spans="1:3" x14ac:dyDescent="0.2">
      <c r="A96">
        <v>78077</v>
      </c>
      <c r="B96" t="s">
        <v>385</v>
      </c>
      <c r="C96" s="272">
        <v>100</v>
      </c>
    </row>
    <row r="97" spans="1:3" x14ac:dyDescent="0.2">
      <c r="A97">
        <v>78778</v>
      </c>
      <c r="B97" t="s">
        <v>356</v>
      </c>
      <c r="C97" s="272">
        <v>100</v>
      </c>
    </row>
    <row r="98" spans="1:3" x14ac:dyDescent="0.2">
      <c r="A98">
        <v>79022</v>
      </c>
      <c r="B98" t="s">
        <v>426</v>
      </c>
      <c r="C98" s="272">
        <v>100</v>
      </c>
    </row>
    <row r="99" spans="1:3" x14ac:dyDescent="0.2">
      <c r="A99">
        <v>79065</v>
      </c>
      <c r="B99" t="s">
        <v>422</v>
      </c>
      <c r="C99" s="272">
        <v>100</v>
      </c>
    </row>
    <row r="100" spans="1:3" x14ac:dyDescent="0.2">
      <c r="A100">
        <v>79227</v>
      </c>
      <c r="B100" t="s">
        <v>409</v>
      </c>
      <c r="C100" s="272">
        <v>100</v>
      </c>
    </row>
    <row r="101" spans="1:3" x14ac:dyDescent="0.2">
      <c r="A101">
        <v>80705</v>
      </c>
      <c r="B101" t="s">
        <v>433</v>
      </c>
      <c r="C101" s="272">
        <v>100</v>
      </c>
    </row>
    <row r="102" spans="1:3" x14ac:dyDescent="0.2">
      <c r="A102">
        <v>80942</v>
      </c>
      <c r="B102" t="s">
        <v>363</v>
      </c>
      <c r="C102" s="272">
        <v>100</v>
      </c>
    </row>
    <row r="103" spans="1:3" x14ac:dyDescent="0.2">
      <c r="A103">
        <v>81213</v>
      </c>
      <c r="B103" t="s">
        <v>326</v>
      </c>
      <c r="C103" s="272">
        <v>100</v>
      </c>
    </row>
    <row r="104" spans="1:3" x14ac:dyDescent="0.2">
      <c r="A104">
        <v>81353</v>
      </c>
      <c r="B104" t="s">
        <v>396</v>
      </c>
      <c r="C104" s="272">
        <v>100</v>
      </c>
    </row>
    <row r="105" spans="1:3" x14ac:dyDescent="0.2">
      <c r="A105">
        <v>84824</v>
      </c>
      <c r="B105" t="s">
        <v>338</v>
      </c>
      <c r="C105" s="272">
        <v>100</v>
      </c>
    </row>
    <row r="106" spans="1:3" x14ac:dyDescent="0.2">
      <c r="A106">
        <v>86126</v>
      </c>
      <c r="B106" t="s">
        <v>377</v>
      </c>
      <c r="C106" s="272">
        <v>100</v>
      </c>
    </row>
    <row r="107" spans="1:3" x14ac:dyDescent="0.2">
      <c r="A107">
        <v>86231</v>
      </c>
      <c r="B107" t="s">
        <v>428</v>
      </c>
      <c r="C107" s="272">
        <v>100</v>
      </c>
    </row>
    <row r="108" spans="1:3" x14ac:dyDescent="0.2">
      <c r="A108">
        <v>86509</v>
      </c>
      <c r="B108" t="s">
        <v>362</v>
      </c>
      <c r="C108" s="272">
        <v>100</v>
      </c>
    </row>
    <row r="109" spans="1:3" x14ac:dyDescent="0.2">
      <c r="A109">
        <v>86630</v>
      </c>
      <c r="B109" t="s">
        <v>410</v>
      </c>
      <c r="C109" s="272">
        <v>100</v>
      </c>
    </row>
    <row r="110" spans="1:3" x14ac:dyDescent="0.2">
      <c r="A110">
        <v>87726</v>
      </c>
      <c r="B110" t="s">
        <v>378</v>
      </c>
      <c r="C110" s="272">
        <v>100</v>
      </c>
    </row>
    <row r="111" spans="1:3" x14ac:dyDescent="0.2">
      <c r="A111">
        <v>88072</v>
      </c>
      <c r="B111" t="s">
        <v>359</v>
      </c>
      <c r="C111" s="272">
        <v>100</v>
      </c>
    </row>
    <row r="112" spans="1:3" x14ac:dyDescent="0.2">
      <c r="A112">
        <v>88668</v>
      </c>
      <c r="B112" t="s">
        <v>386</v>
      </c>
      <c r="C112" s="272">
        <v>100</v>
      </c>
    </row>
    <row r="113" spans="1:3" x14ac:dyDescent="0.2">
      <c r="A113">
        <v>90557</v>
      </c>
      <c r="B113" t="s">
        <v>437</v>
      </c>
      <c r="C113" s="272">
        <v>100</v>
      </c>
    </row>
    <row r="114" spans="1:3" x14ac:dyDescent="0.2">
      <c r="A114">
        <v>90611</v>
      </c>
      <c r="B114" t="s">
        <v>321</v>
      </c>
      <c r="C114" s="272">
        <v>100</v>
      </c>
    </row>
    <row r="115" spans="1:3" x14ac:dyDescent="0.2">
      <c r="A115">
        <v>91596</v>
      </c>
      <c r="B115" t="s">
        <v>393</v>
      </c>
      <c r="C115" s="272">
        <v>100</v>
      </c>
    </row>
    <row r="116" spans="1:3" x14ac:dyDescent="0.2">
      <c r="A116">
        <v>91626</v>
      </c>
      <c r="B116" t="s">
        <v>392</v>
      </c>
      <c r="C116" s="272">
        <v>100</v>
      </c>
    </row>
    <row r="117" spans="1:3" x14ac:dyDescent="0.2">
      <c r="A117">
        <v>91642</v>
      </c>
      <c r="B117" s="273" t="s">
        <v>441</v>
      </c>
      <c r="C117" s="272">
        <v>100</v>
      </c>
    </row>
    <row r="118" spans="1:3" x14ac:dyDescent="0.2">
      <c r="A118">
        <v>92657</v>
      </c>
      <c r="B118" t="s">
        <v>390</v>
      </c>
      <c r="C118" s="272">
        <v>100</v>
      </c>
    </row>
    <row r="119" spans="1:3" x14ac:dyDescent="0.2">
      <c r="A119">
        <v>93432</v>
      </c>
      <c r="B119" t="s">
        <v>335</v>
      </c>
      <c r="C119" s="272">
        <v>100</v>
      </c>
    </row>
    <row r="120" spans="1:3" x14ac:dyDescent="0.2">
      <c r="A120">
        <v>93548</v>
      </c>
      <c r="B120" t="s">
        <v>403</v>
      </c>
      <c r="C120" s="272">
        <v>100</v>
      </c>
    </row>
    <row r="121" spans="1:3" x14ac:dyDescent="0.2">
      <c r="A121">
        <v>93610</v>
      </c>
      <c r="B121" t="s">
        <v>367</v>
      </c>
      <c r="C121" s="272">
        <v>100</v>
      </c>
    </row>
    <row r="122" spans="1:3" x14ac:dyDescent="0.2">
      <c r="A122">
        <v>93629</v>
      </c>
      <c r="B122" t="s">
        <v>412</v>
      </c>
      <c r="C122" s="272">
        <v>100</v>
      </c>
    </row>
    <row r="123" spans="1:3" ht="15" x14ac:dyDescent="0.25">
      <c r="A123">
        <v>93661</v>
      </c>
      <c r="B123" s="285" t="s">
        <v>444</v>
      </c>
      <c r="C123" s="272">
        <v>100</v>
      </c>
    </row>
    <row r="124" spans="1:3" x14ac:dyDescent="0.2">
      <c r="A124">
        <v>93696</v>
      </c>
      <c r="B124" t="s">
        <v>347</v>
      </c>
      <c r="C124" s="272">
        <v>100</v>
      </c>
    </row>
    <row r="125" spans="1:3" x14ac:dyDescent="0.2">
      <c r="A125">
        <v>93734</v>
      </c>
      <c r="B125" t="s">
        <v>404</v>
      </c>
      <c r="C125" s="272">
        <v>100</v>
      </c>
    </row>
    <row r="126" spans="1:3" x14ac:dyDescent="0.2">
      <c r="A126">
        <v>93742</v>
      </c>
      <c r="B126" t="s">
        <v>416</v>
      </c>
      <c r="C126" s="272">
        <v>100</v>
      </c>
    </row>
    <row r="127" spans="1:3" x14ac:dyDescent="0.2">
      <c r="A127">
        <v>94250</v>
      </c>
      <c r="B127" t="s">
        <v>332</v>
      </c>
      <c r="C127" s="272">
        <v>100</v>
      </c>
    </row>
    <row r="128" spans="1:3" x14ac:dyDescent="0.2">
      <c r="A128">
        <v>97268</v>
      </c>
      <c r="B128" t="s">
        <v>399</v>
      </c>
      <c r="C128" s="272">
        <v>100</v>
      </c>
    </row>
    <row r="129" spans="1:3" x14ac:dyDescent="0.2">
      <c r="A129">
        <v>99384</v>
      </c>
      <c r="B129" t="s">
        <v>339</v>
      </c>
      <c r="C129" s="272">
        <v>100</v>
      </c>
    </row>
    <row r="130" spans="1:3" x14ac:dyDescent="0.2">
      <c r="A130">
        <v>99937</v>
      </c>
      <c r="B130" t="s">
        <v>337</v>
      </c>
      <c r="C130" s="272">
        <v>100</v>
      </c>
    </row>
  </sheetData>
  <sheetProtection password="C076" sheet="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workbookViewId="0">
      <selection activeCell="D9" sqref="D9"/>
    </sheetView>
  </sheetViews>
  <sheetFormatPr defaultRowHeight="12.75" x14ac:dyDescent="0.2"/>
  <cols>
    <col min="1" max="1" width="86.5703125" customWidth="1"/>
    <col min="2" max="2" width="15.7109375" hidden="1" customWidth="1"/>
    <col min="3" max="3" width="15.7109375" customWidth="1"/>
    <col min="4" max="4" width="19" customWidth="1"/>
  </cols>
  <sheetData>
    <row r="1" spans="1:9" ht="13.5" thickBot="1" x14ac:dyDescent="0.25">
      <c r="A1" s="11" t="s">
        <v>77</v>
      </c>
      <c r="B1" s="11"/>
      <c r="C1" s="225" t="s">
        <v>78</v>
      </c>
      <c r="D1" s="92"/>
      <c r="E1" s="2"/>
    </row>
    <row r="2" spans="1:9" x14ac:dyDescent="0.2">
      <c r="A2" s="93" t="s">
        <v>0</v>
      </c>
      <c r="B2" s="93"/>
      <c r="C2" s="14" t="s">
        <v>79</v>
      </c>
      <c r="D2" s="256">
        <f>'PAGE#1'!$C$10</f>
        <v>0</v>
      </c>
      <c r="E2" s="2"/>
    </row>
    <row r="3" spans="1:9" x14ac:dyDescent="0.2">
      <c r="A3" s="7" t="s">
        <v>1</v>
      </c>
      <c r="B3" s="7"/>
      <c r="C3" s="14" t="s">
        <v>80</v>
      </c>
      <c r="D3" s="120" t="str">
        <f>'PAGE#1'!E12</f>
        <v>LIF</v>
      </c>
      <c r="E3" s="2"/>
    </row>
    <row r="4" spans="1:9" x14ac:dyDescent="0.2">
      <c r="A4" s="7" t="s">
        <v>56</v>
      </c>
      <c r="B4" s="7"/>
      <c r="C4" s="14" t="s">
        <v>81</v>
      </c>
      <c r="D4" s="121">
        <f>'PAGE#1'!E13</f>
        <v>0</v>
      </c>
      <c r="E4" s="2"/>
    </row>
    <row r="5" spans="1:9" x14ac:dyDescent="0.2">
      <c r="A5" s="7" t="s">
        <v>4</v>
      </c>
      <c r="B5" s="7"/>
      <c r="C5" s="14" t="s">
        <v>82</v>
      </c>
      <c r="D5" s="122">
        <f>'PAGE#1'!E14</f>
        <v>0</v>
      </c>
      <c r="E5" s="2"/>
    </row>
    <row r="6" spans="1:9" x14ac:dyDescent="0.2">
      <c r="A6" s="7" t="s">
        <v>5</v>
      </c>
      <c r="B6" s="7"/>
      <c r="C6" s="14" t="s">
        <v>83</v>
      </c>
      <c r="D6" s="123">
        <f>'PAGE#1'!E15</f>
        <v>0</v>
      </c>
      <c r="E6" s="2"/>
    </row>
    <row r="7" spans="1:9" x14ac:dyDescent="0.2">
      <c r="A7" s="7" t="s">
        <v>6</v>
      </c>
      <c r="B7" s="7"/>
      <c r="C7" s="14" t="s">
        <v>84</v>
      </c>
      <c r="D7" s="120">
        <f>'PAGE#1'!E16</f>
        <v>0</v>
      </c>
      <c r="E7" s="2"/>
    </row>
    <row r="8" spans="1:9" x14ac:dyDescent="0.2">
      <c r="A8" s="7" t="s">
        <v>85</v>
      </c>
      <c r="B8" s="7"/>
      <c r="C8" s="14" t="s">
        <v>86</v>
      </c>
      <c r="D8" s="238">
        <f>'PAGE#1'!$F$1</f>
        <v>42809</v>
      </c>
      <c r="E8" s="2"/>
    </row>
    <row r="9" spans="1:9" x14ac:dyDescent="0.2">
      <c r="A9" s="95" t="s">
        <v>208</v>
      </c>
      <c r="B9" s="95"/>
      <c r="C9" s="95" t="s">
        <v>237</v>
      </c>
      <c r="D9" s="239">
        <f>'PAGE#3'!B15</f>
        <v>0</v>
      </c>
      <c r="E9" s="2"/>
    </row>
    <row r="10" spans="1:9" x14ac:dyDescent="0.2">
      <c r="A10" s="95" t="s">
        <v>209</v>
      </c>
      <c r="B10" s="95"/>
      <c r="C10" s="95" t="s">
        <v>239</v>
      </c>
      <c r="D10" s="239">
        <f>'PAGE#3'!B16</f>
        <v>0</v>
      </c>
      <c r="E10" s="2"/>
      <c r="F10" s="2"/>
      <c r="G10" s="2"/>
      <c r="H10" s="2"/>
      <c r="I10" s="2"/>
    </row>
    <row r="11" spans="1:9" x14ac:dyDescent="0.2">
      <c r="A11" s="95" t="s">
        <v>210</v>
      </c>
      <c r="B11" s="95"/>
      <c r="C11" s="95" t="s">
        <v>240</v>
      </c>
      <c r="D11" s="239">
        <f>'PAGE#3'!B17</f>
        <v>0</v>
      </c>
      <c r="E11" s="2"/>
      <c r="F11" s="2"/>
      <c r="G11" s="2"/>
      <c r="H11" s="2"/>
      <c r="I11" s="2"/>
    </row>
    <row r="12" spans="1:9" x14ac:dyDescent="0.2">
      <c r="A12" s="95" t="s">
        <v>211</v>
      </c>
      <c r="B12" s="95"/>
      <c r="C12" s="95" t="s">
        <v>254</v>
      </c>
      <c r="D12" s="239">
        <v>0</v>
      </c>
      <c r="E12" s="2"/>
      <c r="F12" s="2"/>
      <c r="G12" s="2"/>
      <c r="H12" s="2"/>
      <c r="I12" s="2"/>
    </row>
    <row r="13" spans="1:9" x14ac:dyDescent="0.2">
      <c r="A13" s="95" t="s">
        <v>212</v>
      </c>
      <c r="B13" s="95"/>
      <c r="C13" s="95" t="s">
        <v>238</v>
      </c>
      <c r="D13" s="239">
        <f>'PAGE#3'!B19</f>
        <v>0</v>
      </c>
      <c r="E13" s="2"/>
      <c r="F13" s="2"/>
      <c r="G13" s="2"/>
      <c r="H13" s="2"/>
      <c r="I13" s="2"/>
    </row>
    <row r="14" spans="1:9" x14ac:dyDescent="0.2">
      <c r="A14" s="95" t="s">
        <v>213</v>
      </c>
      <c r="B14" s="95"/>
      <c r="C14" s="95" t="s">
        <v>241</v>
      </c>
      <c r="D14" s="239">
        <f>'PAGE#3'!B20</f>
        <v>0</v>
      </c>
      <c r="E14" s="2"/>
      <c r="F14" s="2"/>
      <c r="G14" s="2"/>
      <c r="H14" s="2"/>
      <c r="I14" s="2"/>
    </row>
    <row r="15" spans="1:9" x14ac:dyDescent="0.2">
      <c r="A15" s="95" t="s">
        <v>214</v>
      </c>
      <c r="B15" s="95"/>
      <c r="C15" s="95" t="s">
        <v>242</v>
      </c>
      <c r="D15" s="239">
        <f>'PAGE#3'!B21</f>
        <v>0</v>
      </c>
      <c r="E15" s="2"/>
      <c r="F15" s="2"/>
      <c r="G15" s="2"/>
      <c r="H15" s="2"/>
      <c r="I15" s="2"/>
    </row>
    <row r="16" spans="1:9" x14ac:dyDescent="0.2">
      <c r="A16" s="95" t="s">
        <v>215</v>
      </c>
      <c r="B16" s="95"/>
      <c r="C16" s="95" t="s">
        <v>243</v>
      </c>
      <c r="D16" s="239">
        <v>0</v>
      </c>
      <c r="E16" s="2"/>
      <c r="F16" s="2"/>
      <c r="G16" s="2"/>
      <c r="H16" s="2"/>
      <c r="I16" s="2"/>
    </row>
    <row r="17" spans="1:9" x14ac:dyDescent="0.2">
      <c r="A17" s="95" t="s">
        <v>216</v>
      </c>
      <c r="B17" s="95"/>
      <c r="C17" s="95" t="s">
        <v>245</v>
      </c>
      <c r="D17" s="239">
        <f>'PAGE#3'!B23</f>
        <v>0</v>
      </c>
      <c r="E17" s="2"/>
      <c r="F17" s="2"/>
      <c r="G17" s="2"/>
      <c r="H17" s="2"/>
      <c r="I17" s="2"/>
    </row>
    <row r="18" spans="1:9" x14ac:dyDescent="0.2">
      <c r="A18" s="95" t="s">
        <v>217</v>
      </c>
      <c r="B18" s="95"/>
      <c r="C18" s="95" t="s">
        <v>280</v>
      </c>
      <c r="D18" s="239">
        <f>'PAGE#3'!B24</f>
        <v>0</v>
      </c>
      <c r="E18" s="2"/>
      <c r="F18" s="2"/>
      <c r="G18" s="2"/>
      <c r="H18" s="2"/>
      <c r="I18" s="2"/>
    </row>
    <row r="19" spans="1:9" x14ac:dyDescent="0.2">
      <c r="A19" s="95" t="s">
        <v>220</v>
      </c>
      <c r="B19" s="95"/>
      <c r="C19" s="95" t="s">
        <v>283</v>
      </c>
      <c r="D19" s="239">
        <f>'PAGE#3'!B25</f>
        <v>0</v>
      </c>
      <c r="E19" s="2"/>
      <c r="F19" s="2"/>
      <c r="G19" s="2"/>
    </row>
    <row r="20" spans="1:9" x14ac:dyDescent="0.2">
      <c r="A20" s="95" t="s">
        <v>221</v>
      </c>
      <c r="B20" s="95"/>
      <c r="C20" s="95" t="s">
        <v>244</v>
      </c>
      <c r="D20" s="239">
        <f>'PAGE#3'!B26</f>
        <v>0</v>
      </c>
      <c r="E20" s="2"/>
      <c r="F20" s="2"/>
      <c r="G20" s="2"/>
    </row>
    <row r="21" spans="1:9" x14ac:dyDescent="0.2">
      <c r="A21" s="95" t="s">
        <v>222</v>
      </c>
      <c r="B21" s="95"/>
      <c r="C21" s="95" t="s">
        <v>277</v>
      </c>
      <c r="D21" s="239">
        <f>'PAGE#3'!B29</f>
        <v>0</v>
      </c>
      <c r="E21" s="2"/>
      <c r="F21" s="2"/>
      <c r="G21" s="2"/>
    </row>
    <row r="22" spans="1:9" x14ac:dyDescent="0.2">
      <c r="A22" s="95" t="s">
        <v>223</v>
      </c>
      <c r="B22" s="95"/>
      <c r="C22" s="95" t="s">
        <v>246</v>
      </c>
      <c r="D22" s="239">
        <f>'PAGE#3'!B30</f>
        <v>0</v>
      </c>
      <c r="E22" s="2"/>
      <c r="F22" s="2"/>
      <c r="G22" s="2"/>
    </row>
    <row r="23" spans="1:9" x14ac:dyDescent="0.2">
      <c r="A23" s="95" t="s">
        <v>224</v>
      </c>
      <c r="B23" s="95"/>
      <c r="C23" s="95" t="s">
        <v>284</v>
      </c>
      <c r="D23" s="239">
        <f>'PAGE#3'!B31</f>
        <v>0</v>
      </c>
      <c r="E23" s="2"/>
      <c r="F23" s="2"/>
      <c r="G23" s="2"/>
    </row>
    <row r="24" spans="1:9" x14ac:dyDescent="0.2">
      <c r="A24" s="95" t="s">
        <v>225</v>
      </c>
      <c r="B24" s="95"/>
      <c r="C24" s="95" t="s">
        <v>285</v>
      </c>
      <c r="D24" s="239">
        <f>'PAGE#3'!B32</f>
        <v>0</v>
      </c>
      <c r="E24" s="2"/>
      <c r="F24" s="2"/>
      <c r="G24" s="2"/>
    </row>
    <row r="25" spans="1:9" x14ac:dyDescent="0.2">
      <c r="A25" s="95" t="s">
        <v>226</v>
      </c>
      <c r="B25" s="95"/>
      <c r="C25" s="95" t="s">
        <v>279</v>
      </c>
      <c r="D25" s="222">
        <f>'PAGE#3'!B35</f>
        <v>0</v>
      </c>
      <c r="E25" s="2"/>
      <c r="F25" s="2"/>
      <c r="G25" s="2"/>
    </row>
    <row r="26" spans="1:9" x14ac:dyDescent="0.2">
      <c r="A26" s="95" t="s">
        <v>227</v>
      </c>
      <c r="B26" s="95"/>
      <c r="C26" s="95" t="s">
        <v>278</v>
      </c>
      <c r="D26" s="223">
        <f>'PAGE#3'!B36</f>
        <v>0</v>
      </c>
      <c r="E26" s="2"/>
      <c r="F26" s="2"/>
      <c r="G26" s="2"/>
    </row>
    <row r="27" spans="1:9" x14ac:dyDescent="0.2">
      <c r="A27" s="95" t="s">
        <v>228</v>
      </c>
      <c r="B27" s="95"/>
      <c r="C27" s="95" t="s">
        <v>247</v>
      </c>
      <c r="D27" s="223">
        <f>'PAGE#3'!B37</f>
        <v>0</v>
      </c>
      <c r="E27" s="2"/>
      <c r="F27" s="2"/>
      <c r="G27" s="2"/>
    </row>
    <row r="28" spans="1:9" x14ac:dyDescent="0.2">
      <c r="A28" s="95" t="s">
        <v>229</v>
      </c>
      <c r="B28" s="95"/>
      <c r="C28" s="95" t="s">
        <v>248</v>
      </c>
      <c r="D28" s="223">
        <f>'PAGE#3'!B38</f>
        <v>0</v>
      </c>
      <c r="E28" s="2"/>
      <c r="F28" s="2"/>
      <c r="G28" s="2"/>
    </row>
    <row r="29" spans="1:9" x14ac:dyDescent="0.2">
      <c r="A29" s="95" t="s">
        <v>230</v>
      </c>
      <c r="B29" s="95"/>
      <c r="C29" s="95" t="s">
        <v>249</v>
      </c>
      <c r="D29" s="223">
        <f>'PAGE#3'!B39</f>
        <v>0</v>
      </c>
      <c r="E29" s="2"/>
      <c r="F29" s="2"/>
      <c r="G29" s="2"/>
    </row>
    <row r="30" spans="1:9" x14ac:dyDescent="0.2">
      <c r="A30" s="95" t="s">
        <v>231</v>
      </c>
      <c r="B30" s="95"/>
      <c r="C30" s="95" t="s">
        <v>250</v>
      </c>
      <c r="D30" s="223">
        <f>'PAGE#3'!B40</f>
        <v>0</v>
      </c>
      <c r="E30" s="2"/>
      <c r="F30" s="2"/>
      <c r="G30" s="2"/>
    </row>
    <row r="31" spans="1:9" x14ac:dyDescent="0.2">
      <c r="A31" s="95" t="s">
        <v>232</v>
      </c>
      <c r="B31" s="95"/>
      <c r="C31" s="95" t="s">
        <v>251</v>
      </c>
      <c r="D31" s="223">
        <f>'PAGE#3'!B41</f>
        <v>0</v>
      </c>
      <c r="E31" s="2"/>
      <c r="F31" s="2"/>
      <c r="G31" s="2"/>
    </row>
    <row r="32" spans="1:9" x14ac:dyDescent="0.2">
      <c r="A32" s="95" t="s">
        <v>233</v>
      </c>
      <c r="B32" s="95"/>
      <c r="C32" s="95" t="s">
        <v>252</v>
      </c>
      <c r="D32" s="239">
        <f>'PAGE#3'!B44</f>
        <v>0</v>
      </c>
      <c r="E32" s="2"/>
      <c r="F32" s="2"/>
      <c r="G32" s="2"/>
    </row>
    <row r="33" spans="1:7" ht="13.5" thickBot="1" x14ac:dyDescent="0.25">
      <c r="A33" s="95" t="s">
        <v>234</v>
      </c>
      <c r="B33" s="95"/>
      <c r="C33" s="95" t="s">
        <v>253</v>
      </c>
      <c r="D33" s="221">
        <f>'PAGE#3'!B45</f>
        <v>0</v>
      </c>
      <c r="E33" s="2"/>
      <c r="F33" s="2"/>
      <c r="G33" s="2"/>
    </row>
    <row r="34" spans="1:7" x14ac:dyDescent="0.2">
      <c r="A34" s="95" t="s">
        <v>235</v>
      </c>
      <c r="B34" s="95"/>
      <c r="C34" s="95" t="s">
        <v>87</v>
      </c>
      <c r="D34" s="124">
        <f>'PAGE#3'!B46</f>
        <v>0</v>
      </c>
      <c r="E34" s="2"/>
      <c r="F34" s="2"/>
      <c r="G34" s="2"/>
    </row>
    <row r="35" spans="1:7" x14ac:dyDescent="0.2">
      <c r="A35" s="95" t="s">
        <v>236</v>
      </c>
      <c r="B35" s="95"/>
      <c r="C35" s="95" t="s">
        <v>88</v>
      </c>
      <c r="D35" s="126">
        <f>'PAGE#3'!$D$49</f>
        <v>200</v>
      </c>
      <c r="E35" s="2"/>
      <c r="F35" s="2"/>
      <c r="G35" s="2"/>
    </row>
    <row r="36" spans="1:7" x14ac:dyDescent="0.2">
      <c r="A36" s="95" t="s">
        <v>302</v>
      </c>
      <c r="B36" s="95"/>
      <c r="C36" s="95" t="s">
        <v>89</v>
      </c>
      <c r="D36" s="125">
        <f>'PAGE#3'!$D$26-'PAGE#3'!$D$41-'PAGE#3'!$D$32</f>
        <v>0</v>
      </c>
      <c r="E36" s="2"/>
      <c r="F36" s="2"/>
      <c r="G36" s="2"/>
    </row>
    <row r="37" spans="1:7" x14ac:dyDescent="0.2">
      <c r="A37" s="95" t="s">
        <v>303</v>
      </c>
      <c r="B37" s="95"/>
      <c r="C37" s="95" t="s">
        <v>90</v>
      </c>
      <c r="D37" s="126">
        <f>'PAGE#3'!E49</f>
        <v>0</v>
      </c>
      <c r="E37" s="2"/>
      <c r="F37" s="2"/>
      <c r="G37" s="2"/>
    </row>
    <row r="38" spans="1:7" x14ac:dyDescent="0.2">
      <c r="A38" s="95" t="s">
        <v>304</v>
      </c>
      <c r="B38" s="95"/>
      <c r="C38" s="95" t="s">
        <v>91</v>
      </c>
      <c r="D38" s="126">
        <f>'PAGE#3'!E50</f>
        <v>0</v>
      </c>
      <c r="E38" s="2"/>
      <c r="F38" s="2"/>
      <c r="G38" s="2"/>
    </row>
    <row r="39" spans="1:7" x14ac:dyDescent="0.2">
      <c r="A39" s="95" t="s">
        <v>305</v>
      </c>
      <c r="B39" s="95"/>
      <c r="C39" s="95" t="s">
        <v>92</v>
      </c>
      <c r="D39" s="126">
        <f>'PAGE#3'!E51</f>
        <v>200</v>
      </c>
      <c r="E39" s="2"/>
      <c r="F39" s="2"/>
      <c r="G39" s="2"/>
    </row>
    <row r="40" spans="1:7" x14ac:dyDescent="0.2">
      <c r="A40" s="14"/>
      <c r="B40" s="14"/>
      <c r="C40" s="14" t="s">
        <v>93</v>
      </c>
      <c r="D40" s="126">
        <f>'PAGE#3'!E51</f>
        <v>200</v>
      </c>
      <c r="E40" s="2"/>
      <c r="F40" s="2"/>
      <c r="G40" s="2"/>
    </row>
    <row r="41" spans="1:7" x14ac:dyDescent="0.2">
      <c r="A41" s="14" t="s">
        <v>306</v>
      </c>
      <c r="B41" s="14"/>
      <c r="C41" s="14" t="s">
        <v>96</v>
      </c>
      <c r="D41" s="126">
        <f>'PAGE#3'!E52</f>
        <v>0</v>
      </c>
      <c r="E41" s="2"/>
      <c r="F41" s="2"/>
      <c r="G41" s="2"/>
    </row>
    <row r="42" spans="1:7" ht="13.5" thickBot="1" x14ac:dyDescent="0.25">
      <c r="A42" s="14" t="s">
        <v>307</v>
      </c>
      <c r="B42" s="14"/>
      <c r="C42" s="14" t="s">
        <v>95</v>
      </c>
      <c r="D42" s="128">
        <f>'PAGE#3'!E53</f>
        <v>200</v>
      </c>
      <c r="E42" s="2"/>
      <c r="F42" s="2"/>
      <c r="G42" s="2"/>
    </row>
    <row r="43" spans="1:7" x14ac:dyDescent="0.2">
      <c r="A43" s="14" t="s">
        <v>308</v>
      </c>
      <c r="B43" s="14"/>
      <c r="C43" s="14" t="s">
        <v>94</v>
      </c>
      <c r="D43" s="126">
        <f>'PAGE#3'!D54</f>
        <v>0</v>
      </c>
      <c r="E43" s="2"/>
      <c r="F43" s="2"/>
      <c r="G43" s="2"/>
    </row>
    <row r="44" spans="1:7" x14ac:dyDescent="0.2">
      <c r="A44" s="14" t="s">
        <v>315</v>
      </c>
      <c r="B44" s="14"/>
      <c r="C44" s="14" t="s">
        <v>99</v>
      </c>
      <c r="D44" s="156">
        <f>'PAGE#3'!$D$55</f>
        <v>0</v>
      </c>
      <c r="E44" s="2"/>
      <c r="F44" s="2"/>
      <c r="G44" s="2"/>
    </row>
    <row r="45" spans="1:7" x14ac:dyDescent="0.2">
      <c r="A45" s="14" t="s">
        <v>309</v>
      </c>
      <c r="B45" s="14"/>
      <c r="C45" s="14" t="s">
        <v>100</v>
      </c>
      <c r="D45" s="126">
        <f>'PAGE#3'!D56</f>
        <v>0</v>
      </c>
      <c r="E45" s="2"/>
      <c r="F45" s="2"/>
      <c r="G45" s="2"/>
    </row>
    <row r="46" spans="1:7" x14ac:dyDescent="0.2">
      <c r="A46" s="14" t="s">
        <v>310</v>
      </c>
      <c r="B46" s="14"/>
      <c r="C46" s="14" t="s">
        <v>97</v>
      </c>
      <c r="D46" s="127">
        <f>'PAGE#3'!E57</f>
        <v>200</v>
      </c>
      <c r="E46" s="2"/>
      <c r="F46" s="2"/>
      <c r="G46" s="2"/>
    </row>
    <row r="47" spans="1:7" x14ac:dyDescent="0.2">
      <c r="A47" s="14" t="s">
        <v>267</v>
      </c>
      <c r="B47" s="14"/>
      <c r="C47" s="14"/>
      <c r="D47" s="156"/>
      <c r="E47" s="2"/>
      <c r="F47" s="2"/>
      <c r="G47" s="2"/>
    </row>
    <row r="48" spans="1:7" hidden="1" x14ac:dyDescent="0.2">
      <c r="A48" s="14" t="s">
        <v>442</v>
      </c>
      <c r="B48" s="14"/>
      <c r="C48" s="14" t="s">
        <v>98</v>
      </c>
      <c r="D48" s="126">
        <f>'PAGE#3'!D60</f>
        <v>0</v>
      </c>
      <c r="E48" s="2"/>
      <c r="F48" s="2"/>
      <c r="G48" s="2"/>
    </row>
    <row r="49" spans="1:7" x14ac:dyDescent="0.2">
      <c r="A49" s="14" t="s">
        <v>464</v>
      </c>
      <c r="B49" s="14"/>
      <c r="C49" s="14" t="s">
        <v>113</v>
      </c>
      <c r="D49" s="126">
        <f>'PAGE#3'!D61</f>
        <v>0</v>
      </c>
      <c r="E49" s="2"/>
      <c r="F49" s="2"/>
      <c r="G49" s="2"/>
    </row>
    <row r="50" spans="1:7" x14ac:dyDescent="0.2">
      <c r="A50" s="14"/>
      <c r="B50" s="14"/>
      <c r="C50" s="14"/>
      <c r="D50" s="126"/>
      <c r="E50" s="2"/>
      <c r="F50" s="2"/>
      <c r="G50" s="2"/>
    </row>
    <row r="51" spans="1:7" x14ac:dyDescent="0.2">
      <c r="A51" s="14"/>
      <c r="B51" s="14"/>
      <c r="C51" s="14"/>
      <c r="D51" s="126"/>
      <c r="E51" s="2"/>
      <c r="F51" s="2"/>
      <c r="G51" s="2"/>
    </row>
    <row r="52" spans="1:7" x14ac:dyDescent="0.2">
      <c r="A52" s="14"/>
      <c r="B52" s="14"/>
      <c r="C52" s="14"/>
      <c r="D52" s="126"/>
      <c r="E52" s="2"/>
      <c r="F52" s="2"/>
      <c r="G52" s="2"/>
    </row>
    <row r="53" spans="1:7" x14ac:dyDescent="0.2">
      <c r="A53" s="14" t="s">
        <v>311</v>
      </c>
      <c r="B53" s="14"/>
      <c r="C53" s="14" t="s">
        <v>101</v>
      </c>
      <c r="D53" s="126">
        <f>'PAGE#3'!$E$62</f>
        <v>0</v>
      </c>
      <c r="E53" s="2"/>
      <c r="F53" s="2"/>
      <c r="G53" s="2"/>
    </row>
    <row r="54" spans="1:7" x14ac:dyDescent="0.2">
      <c r="A54" s="14" t="s">
        <v>312</v>
      </c>
      <c r="B54" s="14"/>
      <c r="C54" s="14" t="s">
        <v>102</v>
      </c>
      <c r="D54" s="126">
        <f>'PAGE#3'!E63</f>
        <v>200</v>
      </c>
      <c r="E54" s="2"/>
      <c r="F54" s="2"/>
      <c r="G54" s="2"/>
    </row>
    <row r="55" spans="1:7" x14ac:dyDescent="0.2">
      <c r="A55" s="14" t="s">
        <v>463</v>
      </c>
      <c r="B55" s="14"/>
      <c r="C55" s="14" t="s">
        <v>103</v>
      </c>
      <c r="D55" s="126">
        <f>ROUND('PAGE#3'!E64,0)</f>
        <v>200</v>
      </c>
      <c r="E55" s="2"/>
      <c r="F55" s="2"/>
      <c r="G55" s="2"/>
    </row>
    <row r="56" spans="1:7" x14ac:dyDescent="0.2">
      <c r="A56" s="14" t="s">
        <v>313</v>
      </c>
      <c r="B56" s="14"/>
      <c r="C56" s="14" t="s">
        <v>104</v>
      </c>
      <c r="D56" s="126">
        <f>'PAGE#3'!E65</f>
        <v>115</v>
      </c>
      <c r="E56" s="2"/>
      <c r="F56" s="2"/>
      <c r="G56" s="2"/>
    </row>
    <row r="57" spans="1:7" x14ac:dyDescent="0.2">
      <c r="A57" s="14" t="s">
        <v>314</v>
      </c>
      <c r="B57" s="14"/>
      <c r="C57" s="14" t="s">
        <v>105</v>
      </c>
      <c r="D57" s="126">
        <f>'PAGE#3'!E66</f>
        <v>100</v>
      </c>
      <c r="E57" s="2"/>
      <c r="F57" s="2"/>
      <c r="G57" s="2"/>
    </row>
    <row r="58" spans="1:7" ht="13.5" thickBot="1" x14ac:dyDescent="0.25">
      <c r="A58" s="7" t="s">
        <v>462</v>
      </c>
      <c r="B58" s="7"/>
      <c r="C58" s="14" t="s">
        <v>106</v>
      </c>
      <c r="D58" s="128">
        <f>'PAGE#3'!E67</f>
        <v>615</v>
      </c>
      <c r="E58" s="2"/>
      <c r="F58" s="2"/>
      <c r="G58" s="2"/>
    </row>
    <row r="59" spans="1:7" x14ac:dyDescent="0.2">
      <c r="A59" s="97"/>
      <c r="B59" s="97"/>
      <c r="C59" s="97"/>
      <c r="D59" s="127"/>
      <c r="E59" s="3"/>
      <c r="F59" s="2"/>
      <c r="G59" s="2"/>
    </row>
    <row r="60" spans="1:7" x14ac:dyDescent="0.2">
      <c r="A60" s="14"/>
      <c r="B60" s="14"/>
      <c r="C60" s="14"/>
      <c r="D60" s="126"/>
      <c r="E60" s="3"/>
      <c r="F60" s="2"/>
      <c r="G60" s="2"/>
    </row>
    <row r="61" spans="1:7" x14ac:dyDescent="0.2">
      <c r="A61" s="14"/>
      <c r="B61" s="14"/>
      <c r="C61" s="14"/>
      <c r="D61" s="126"/>
      <c r="E61" s="3"/>
      <c r="F61" s="2"/>
      <c r="G61" s="2"/>
    </row>
    <row r="62" spans="1:7" ht="13.5" thickBot="1" x14ac:dyDescent="0.25">
      <c r="A62" s="14" t="s">
        <v>132</v>
      </c>
      <c r="B62" s="14"/>
      <c r="C62" s="157" t="s">
        <v>107</v>
      </c>
      <c r="D62" s="128">
        <f>IF(D58&lt;0,-D58,0)</f>
        <v>0</v>
      </c>
      <c r="E62" s="3"/>
      <c r="F62" s="2"/>
      <c r="G62" s="2"/>
    </row>
    <row r="63" spans="1:7" x14ac:dyDescent="0.2">
      <c r="A63" s="8"/>
      <c r="B63" s="8"/>
      <c r="C63" s="151"/>
      <c r="D63" s="152"/>
      <c r="E63" s="154"/>
      <c r="F63" s="2"/>
      <c r="G63" s="2"/>
    </row>
    <row r="64" spans="1:7" x14ac:dyDescent="0.2">
      <c r="A64" s="8"/>
      <c r="B64" s="8"/>
      <c r="C64" s="151"/>
      <c r="D64" s="152"/>
      <c r="E64" s="154"/>
      <c r="F64" s="2"/>
      <c r="G64" s="2"/>
    </row>
    <row r="65" spans="1:7" x14ac:dyDescent="0.2">
      <c r="A65" s="8"/>
      <c r="B65" s="8"/>
      <c r="C65" s="151"/>
      <c r="D65" s="152"/>
      <c r="E65" s="154"/>
      <c r="F65" s="2"/>
      <c r="G65" s="2"/>
    </row>
    <row r="66" spans="1:7" x14ac:dyDescent="0.2">
      <c r="A66" s="8"/>
      <c r="B66" s="8"/>
      <c r="C66" s="151"/>
      <c r="D66" s="152"/>
      <c r="E66" s="154"/>
      <c r="F66" s="2"/>
      <c r="G66" s="2"/>
    </row>
    <row r="67" spans="1:7" x14ac:dyDescent="0.2">
      <c r="A67" s="8"/>
      <c r="B67" s="8"/>
      <c r="C67" s="151"/>
      <c r="D67" s="152"/>
      <c r="E67" s="154"/>
      <c r="F67" s="2"/>
      <c r="G67" s="2"/>
    </row>
    <row r="68" spans="1:7" x14ac:dyDescent="0.2">
      <c r="A68" s="8"/>
      <c r="B68" s="8"/>
      <c r="C68" s="151"/>
      <c r="D68" s="152"/>
      <c r="E68" s="154"/>
      <c r="F68" s="2"/>
      <c r="G68" s="2"/>
    </row>
    <row r="69" spans="1:7" x14ac:dyDescent="0.2">
      <c r="A69" s="8"/>
      <c r="B69" s="8"/>
      <c r="C69" s="151"/>
      <c r="D69" s="152"/>
      <c r="E69" s="154"/>
      <c r="F69" s="2"/>
      <c r="G69" s="2"/>
    </row>
    <row r="70" spans="1:7" x14ac:dyDescent="0.2">
      <c r="A70" s="8"/>
      <c r="B70" s="8"/>
      <c r="C70" s="151"/>
      <c r="D70" s="152"/>
      <c r="E70" s="154"/>
      <c r="F70" s="2"/>
      <c r="G70" s="2"/>
    </row>
    <row r="71" spans="1:7" hidden="1" x14ac:dyDescent="0.2">
      <c r="A71" s="8"/>
      <c r="B71" s="8"/>
      <c r="C71" s="151"/>
      <c r="D71" s="152"/>
      <c r="E71" s="154"/>
      <c r="F71" s="2"/>
      <c r="G71" s="2"/>
    </row>
    <row r="72" spans="1:7" hidden="1" x14ac:dyDescent="0.2">
      <c r="A72" s="94" t="s">
        <v>133</v>
      </c>
      <c r="B72" s="99" t="s">
        <v>108</v>
      </c>
      <c r="C72" s="99" t="s">
        <v>109</v>
      </c>
      <c r="D72" s="115" t="s">
        <v>110</v>
      </c>
      <c r="E72" s="2"/>
      <c r="F72" s="2"/>
      <c r="G72" s="2"/>
    </row>
    <row r="73" spans="1:7" hidden="1" x14ac:dyDescent="0.2">
      <c r="A73" s="96" t="s">
        <v>134</v>
      </c>
      <c r="B73" s="126">
        <f>D56</f>
        <v>115</v>
      </c>
      <c r="C73" s="129">
        <f>IF(D56&gt;=0,0,     IF(-D56&gt;D58,D58,-D56))</f>
        <v>0</v>
      </c>
      <c r="D73" s="153" t="e">
        <f>ROUND(#REF!-C73,0)</f>
        <v>#REF!</v>
      </c>
      <c r="E73" s="2"/>
      <c r="F73" s="2"/>
      <c r="G73" s="2"/>
    </row>
    <row r="74" spans="1:7" hidden="1" x14ac:dyDescent="0.2">
      <c r="A74" s="96" t="s">
        <v>135</v>
      </c>
      <c r="B74" s="126">
        <f>D57</f>
        <v>100</v>
      </c>
      <c r="C74" s="129">
        <f>IF(D56&gt;=0,0,     IF(-D56&gt;D58+#REF!,#REF!,        IF(-D56&gt;D58,-D56-D58,0)))</f>
        <v>0</v>
      </c>
      <c r="D74" s="153" t="e">
        <f>ROUND(#REF!-C74,0)</f>
        <v>#REF!</v>
      </c>
      <c r="E74" s="2"/>
      <c r="F74" s="2"/>
      <c r="G74" s="2"/>
    </row>
    <row r="75" spans="1:7" ht="13.5" hidden="1" thickBot="1" x14ac:dyDescent="0.25">
      <c r="A75" s="100" t="s">
        <v>136</v>
      </c>
      <c r="B75" s="128">
        <f>IF(D46&gt;200,D46,200)</f>
        <v>200</v>
      </c>
      <c r="C75" s="129">
        <f>ROUND(IF(D56&gt;=0,0,     IF(-D56&gt;D58+#REF!+D57,D57,         IF(-D56&gt;D58+#REF!,-D56-D58-#REF!     ))),0)</f>
        <v>0</v>
      </c>
      <c r="D75" s="153" t="e">
        <f>ROUND(#REF!-C75,0)</f>
        <v>#REF!</v>
      </c>
      <c r="E75" s="2"/>
      <c r="F75" s="2"/>
      <c r="G75" s="2"/>
    </row>
    <row r="76" spans="1:7" hidden="1" x14ac:dyDescent="0.2">
      <c r="A76" s="101" t="s">
        <v>137</v>
      </c>
      <c r="B76" s="101">
        <v>0</v>
      </c>
      <c r="C76" s="129" t="e">
        <f>ROUND(IF(#REF!=0,0,               IF(#REF!&gt;=0,0,     IF(-#REF!&gt;=D57,D57,     IF(-#REF!&lt;D57,-#REF!,0)))),0)</f>
        <v>#REF!</v>
      </c>
      <c r="D76" s="153" t="e">
        <f>ROUND(#REF!-C76,0)</f>
        <v>#REF!</v>
      </c>
      <c r="E76" s="2"/>
      <c r="F76" s="2"/>
      <c r="G76" s="2"/>
    </row>
    <row r="77" spans="1:7" hidden="1" x14ac:dyDescent="0.2">
      <c r="A77" s="101" t="s">
        <v>138</v>
      </c>
      <c r="B77" s="101">
        <v>0</v>
      </c>
      <c r="C77" s="129" t="e">
        <f>ROUND(IF(#REF!=0,0,          IF(#REF!&gt;=0,0,     IF(-#REF!&gt;=2*D57,D57,      IF(-#REF!-D57&lt;0,0,-#REF!-D57)))),0)</f>
        <v>#REF!</v>
      </c>
      <c r="D77" s="153" t="e">
        <f>ROUND(#REF!-C77,0)</f>
        <v>#REF!</v>
      </c>
      <c r="E77" s="2"/>
      <c r="F77" s="2"/>
      <c r="G77" s="2"/>
    </row>
    <row r="78" spans="1:7" hidden="1" x14ac:dyDescent="0.2">
      <c r="A78" s="101" t="s">
        <v>139</v>
      </c>
      <c r="B78" s="101">
        <v>0</v>
      </c>
      <c r="C78" s="129" t="e">
        <f>ROUND(IF(#REF!=0,0,                        IF(#REF!&gt;=0,0,     IF(-#REF!&gt;=3*D57,D57,      IF(-#REF!&lt;3*D57,  IF(-#REF!-2*D57&lt;0,0,-#REF!-2*D57))))),0)</f>
        <v>#REF!</v>
      </c>
      <c r="D78" s="153" t="e">
        <f>ROUND(#REF!-C78,0)</f>
        <v>#REF!</v>
      </c>
      <c r="E78" s="2"/>
      <c r="F78" s="2"/>
      <c r="G78" s="2"/>
    </row>
    <row r="79" spans="1:7" hidden="1" x14ac:dyDescent="0.2">
      <c r="A79" s="102" t="s">
        <v>132</v>
      </c>
      <c r="B79" s="102"/>
      <c r="C79" s="155"/>
      <c r="D79" s="155">
        <f>IF(D58&gt;=0,0,       IF(D58&lt;0,    IF(-D58-#REF!-#REF!-#REF!&gt;0,-D58-#REF!-#REF!-#REF!,0)))</f>
        <v>0</v>
      </c>
      <c r="E79" s="150"/>
      <c r="F79" s="2"/>
      <c r="G79" s="2"/>
    </row>
    <row r="80" spans="1:7" ht="13.5" hidden="1" thickBot="1" x14ac:dyDescent="0.25">
      <c r="A80" s="102" t="s">
        <v>111</v>
      </c>
      <c r="B80" s="101"/>
      <c r="C80" s="131" t="e">
        <f>SUM(C72:C79)</f>
        <v>#REF!</v>
      </c>
      <c r="D80" s="130" t="e">
        <f>SUM(D73:D79)</f>
        <v>#REF!</v>
      </c>
      <c r="E80" s="2"/>
      <c r="F80" s="2"/>
      <c r="G80" s="2"/>
    </row>
    <row r="81" spans="1:7" ht="13.5" hidden="1" thickTop="1" x14ac:dyDescent="0.2">
      <c r="A81" s="4"/>
      <c r="B81" s="4"/>
      <c r="C81" s="103"/>
      <c r="D81" s="98"/>
      <c r="E81" s="2"/>
      <c r="F81" s="2"/>
      <c r="G81" s="2"/>
    </row>
    <row r="82" spans="1:7" ht="13.5" hidden="1" thickBot="1" x14ac:dyDescent="0.25">
      <c r="A82" s="4" t="s">
        <v>112</v>
      </c>
      <c r="B82" s="4"/>
      <c r="C82" s="12"/>
      <c r="D82" s="104">
        <f>'PAGE#3'!$E$69</f>
        <v>0</v>
      </c>
      <c r="E82" s="2"/>
      <c r="F82" s="2"/>
      <c r="G82" s="2"/>
    </row>
    <row r="83" spans="1:7" ht="13.5" hidden="1" thickTop="1" x14ac:dyDescent="0.2">
      <c r="A83" s="4"/>
      <c r="B83" s="4"/>
      <c r="C83" s="12"/>
      <c r="D83" s="98"/>
    </row>
    <row r="84" spans="1:7" x14ac:dyDescent="0.2">
      <c r="A84" s="4"/>
      <c r="B84" s="4"/>
      <c r="C84" s="12"/>
      <c r="D84" s="98"/>
    </row>
    <row r="85" spans="1:7" x14ac:dyDescent="0.2">
      <c r="A85" s="6"/>
      <c r="B85" s="6"/>
      <c r="C85" s="6"/>
      <c r="D85" s="6"/>
    </row>
  </sheetData>
  <sheetProtection password="C076" sheet="1"/>
  <phoneticPr fontId="0" type="noConversion"/>
  <pageMargins left="0.75" right="0.75" top="1" bottom="1" header="0.5" footer="0.5"/>
  <pageSetup scale="75" orientation="portrait" r:id="rId1"/>
  <headerFooter alignWithMargins="0">
    <oddFooter xml:space="preserve">&amp;C&amp;A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Filing Instr</vt:lpstr>
      <vt:lpstr>PAGE#1</vt:lpstr>
      <vt:lpstr>PAGE#2</vt:lpstr>
      <vt:lpstr>PAGE#3</vt:lpstr>
      <vt:lpstr>NH DETAIL of PREMIUM</vt:lpstr>
      <vt:lpstr>Variable</vt:lpstr>
      <vt:lpstr>NHSUM</vt:lpstr>
      <vt:lpstr>'Filing Instr'!Print_Area</vt:lpstr>
      <vt:lpstr>'NH DETAIL of PREMIUM'!Print_Area</vt:lpstr>
      <vt:lpstr>NHSUM!Print_Area</vt:lpstr>
      <vt:lpstr>'PAGE#1'!Print_Area</vt:lpstr>
      <vt:lpstr>'PAGE#2'!Print_Area</vt:lpstr>
      <vt:lpstr>'PAGE#3'!Print_Area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E. BURDETTE, CPA</dc:creator>
  <cp:lastModifiedBy>Cassin, Karen</cp:lastModifiedBy>
  <cp:lastPrinted>2016-10-19T14:56:47Z</cp:lastPrinted>
  <dcterms:created xsi:type="dcterms:W3CDTF">1998-01-08T19:43:51Z</dcterms:created>
  <dcterms:modified xsi:type="dcterms:W3CDTF">2016-12-28T17:49:19Z</dcterms:modified>
</cp:coreProperties>
</file>