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740" windowHeight="11640" tabRatio="763" activeTab="0"/>
  </bookViews>
  <sheets>
    <sheet name="Filing Instructions" sheetId="1" r:id="rId1"/>
    <sheet name="ACH Instructions" sheetId="2" r:id="rId2"/>
    <sheet name="PAGE#1" sheetId="3" r:id="rId3"/>
    <sheet name="PAGE#2" sheetId="4" r:id="rId4"/>
    <sheet name="PAGE#3" sheetId="5" r:id="rId5"/>
    <sheet name="NHSUM" sheetId="6" r:id="rId6"/>
  </sheets>
  <definedNames>
    <definedName name="_xlnm.Print_Area" localSheetId="5">'NHSUM'!$A$1:$D$82</definedName>
    <definedName name="_xlnm.Print_Area" localSheetId="2">'PAGE#1'!$A$1:$E$64</definedName>
    <definedName name="_xlnm.Print_Area" localSheetId="3">'PAGE#2'!$A$1:$D$60</definedName>
    <definedName name="_xlnm.Print_Area" localSheetId="4">'PAGE#3'!$A$1:$E$78</definedName>
    <definedName name="Z_4A4AA053_9B5D_11D3_9E14_0008C70A052D_.wvu.PrintArea" localSheetId="5" hidden="1">'NHSUM'!$A$1:$D$82</definedName>
    <definedName name="Z_4A4AA053_9B5D_11D3_9E14_0008C70A052D_.wvu.PrintArea" localSheetId="2" hidden="1">'PAGE#1'!$A$1:$F$71</definedName>
    <definedName name="Z_4A4AA053_9B5D_11D3_9E14_0008C70A052D_.wvu.PrintArea" localSheetId="3" hidden="1">'PAGE#2'!$A$1:$D$60</definedName>
    <definedName name="Z_4A4AA053_9B5D_11D3_9E14_0008C70A052D_.wvu.PrintArea" localSheetId="4" hidden="1">'PAGE#3'!$A$1:$E$78</definedName>
    <definedName name="Z_4A4AA053_9B5D_11D3_9E14_0008C70A052D_.wvu.Rows" localSheetId="5" hidden="1">'NHSUM'!$71:$82</definedName>
  </definedNames>
  <calcPr fullCalcOnLoad="1"/>
</workbook>
</file>

<file path=xl/comments5.xml><?xml version="1.0" encoding="utf-8"?>
<comments xmlns="http://schemas.openxmlformats.org/spreadsheetml/2006/main">
  <authors>
    <author>Duhaime, Amy</author>
  </authors>
  <commentList>
    <comment ref="D66" authorId="0">
      <text>
        <r>
          <rPr>
            <b/>
            <sz val="9"/>
            <rFont val="Tahoma"/>
            <family val="0"/>
          </rPr>
          <t>Duhaime, Amy: IMPORTANT</t>
        </r>
        <r>
          <rPr>
            <sz val="9"/>
            <rFont val="Tahoma"/>
            <family val="0"/>
          </rPr>
          <t xml:space="preserve">
If previous year's premium tax return was revised or amended causing an additional amount due or a refund, verify the updated Prepayment paid on the revised/amended premium tax return - page 3 Line 38. </t>
        </r>
      </text>
    </comment>
  </commentList>
</comments>
</file>

<file path=xl/sharedStrings.xml><?xml version="1.0" encoding="utf-8"?>
<sst xmlns="http://schemas.openxmlformats.org/spreadsheetml/2006/main" count="436" uniqueCount="365">
  <si>
    <t>TYPE OF COMPANY</t>
  </si>
  <si>
    <t>MED</t>
  </si>
  <si>
    <t>FEDERAL TAX ID NUMBER</t>
  </si>
  <si>
    <t>NAIC GROUP CODE</t>
  </si>
  <si>
    <t>NAIC COMPANY CODE</t>
  </si>
  <si>
    <t>STATE OF DOMICILE</t>
  </si>
  <si>
    <t>DUE DATE</t>
  </si>
  <si>
    <t>STATE OF</t>
  </si>
  <si>
    <t xml:space="preserve">PLEASE INDICATE THE NAME OF THE TAXATION OFFICER WHOM WE SHOULD CONTACT IF THERE ARE QUESTIONS </t>
  </si>
  <si>
    <t>TAXATION OFFICER</t>
  </si>
  <si>
    <t>E-MAIL ADDRESS</t>
  </si>
  <si>
    <t>TELEPHONE NUMBER</t>
  </si>
  <si>
    <t>FAX NUMBER</t>
  </si>
  <si>
    <t xml:space="preserve">State of </t>
  </si>
  <si>
    <t>County of</t>
  </si>
  <si>
    <t>being duly sworn, deposes and says:</t>
  </si>
  <si>
    <t xml:space="preserve">that he/she is the </t>
  </si>
  <si>
    <t>of the</t>
  </si>
  <si>
    <t>and that the following is a full, true and correct statement of the business done in the State of New Hampshire by said</t>
  </si>
  <si>
    <t>Notary Public</t>
  </si>
  <si>
    <t>(1)</t>
  </si>
  <si>
    <t>(2)</t>
  </si>
  <si>
    <t>(3)</t>
  </si>
  <si>
    <t>(4)</t>
  </si>
  <si>
    <t>PREMIUMS</t>
  </si>
  <si>
    <t>COMPUTATION OF BALANCE DUE</t>
  </si>
  <si>
    <t xml:space="preserve">LARGER OF </t>
  </si>
  <si>
    <t>LICENSING, FILING AND DOCUMENT FEES ONLY</t>
  </si>
  <si>
    <t>NH BASIS</t>
  </si>
  <si>
    <t>DOM BASIS</t>
  </si>
  <si>
    <t>COL 2 OR 3</t>
  </si>
  <si>
    <t>XXXXX</t>
  </si>
  <si>
    <t xml:space="preserve">     a) Annual Statement</t>
  </si>
  <si>
    <t xml:space="preserve">     b) Certificate of Compliance</t>
  </si>
  <si>
    <t xml:space="preserve">     c) Certificate of Deposit</t>
  </si>
  <si>
    <t xml:space="preserve">     d) Certificate of Valuation</t>
  </si>
  <si>
    <t xml:space="preserve">     c) Other Retaliatory Fees (itemize)</t>
  </si>
  <si>
    <t xml:space="preserve">         Publication Fee</t>
  </si>
  <si>
    <t xml:space="preserve">         Annual Statement Audit Fee</t>
  </si>
  <si>
    <t xml:space="preserve">         Other Fees - Attach Schedule</t>
  </si>
  <si>
    <t>TAX</t>
  </si>
  <si>
    <t xml:space="preserve">Calculation of taxes based upon laws governing state of domicile (Include % rate and basis if applicable). </t>
  </si>
  <si>
    <t>(If subject to a minimum, include this minimum amount $__________)</t>
  </si>
  <si>
    <t>FEDERAL TAX IDENTIFICATION NUMBER</t>
  </si>
  <si>
    <t>HEADER RANGE</t>
  </si>
  <si>
    <t>RANGE NAME</t>
  </si>
  <si>
    <t>NAMECOMPANY</t>
  </si>
  <si>
    <t>TYPECOMPANY</t>
  </si>
  <si>
    <t>FEIN</t>
  </si>
  <si>
    <t>NAICGROUP</t>
  </si>
  <si>
    <t>NAICCODE</t>
  </si>
  <si>
    <t>DOMICILE</t>
  </si>
  <si>
    <t>DUEDATE</t>
  </si>
  <si>
    <t>NETAXPREM1</t>
  </si>
  <si>
    <t>TAXONPREM1</t>
  </si>
  <si>
    <t>NETTAXPREM2</t>
  </si>
  <si>
    <t>TAXONPREM2</t>
  </si>
  <si>
    <t>GRPREMTAX</t>
  </si>
  <si>
    <t>GRPT2</t>
  </si>
  <si>
    <t>BET</t>
  </si>
  <si>
    <t>NETPREMTAX</t>
  </si>
  <si>
    <t>TOTTAXPAY</t>
  </si>
  <si>
    <t>PRIORCALYR</t>
  </si>
  <si>
    <t>CDFA</t>
  </si>
  <si>
    <t>HIGGA</t>
  </si>
  <si>
    <t>TOTCRED</t>
  </si>
  <si>
    <t>PTPAY(REF)</t>
  </si>
  <si>
    <t>ANLFEE</t>
  </si>
  <si>
    <t>FILEFEE</t>
  </si>
  <si>
    <t>BALDUE</t>
  </si>
  <si>
    <t>REFUND</t>
  </si>
  <si>
    <t>REF</t>
  </si>
  <si>
    <t>CASH FLOW ANALYSIS</t>
  </si>
  <si>
    <t>ESTIMATE</t>
  </si>
  <si>
    <t>CREDIT</t>
  </si>
  <si>
    <t>CASH</t>
  </si>
  <si>
    <t>TOTAL CASH APPLIED TO ESTIMATES</t>
  </si>
  <si>
    <t>HEALTH MAINTENANCE ORGANIZATIONS</t>
  </si>
  <si>
    <t>HEALTH SERVICE CORPORATIONS</t>
  </si>
  <si>
    <t>DELTA DENTAL PLAN</t>
  </si>
  <si>
    <t>STATE OF NEW HAMPSHIRE DEPARTMENT OF INSURANCE</t>
  </si>
  <si>
    <t>STATEMENT OF FEES, CHARGES, AND PREMIUM TAXES</t>
  </si>
  <si>
    <t>COMPANY NAME</t>
  </si>
  <si>
    <t xml:space="preserve">                 SWORN STATEMENT (RSA 400-A:31)</t>
  </si>
  <si>
    <t>Officer</t>
  </si>
  <si>
    <t>ADDRESS (If different from above)</t>
  </si>
  <si>
    <t>Name of Officer</t>
  </si>
  <si>
    <t>TOTAL AMOUNT PAID</t>
  </si>
  <si>
    <t>EST3/15</t>
  </si>
  <si>
    <t>AMOUNT PAID</t>
  </si>
  <si>
    <t>CHECK</t>
  </si>
  <si>
    <t>EFT</t>
  </si>
  <si>
    <t>See Separate Instructions</t>
  </si>
  <si>
    <t>PLEASE INDICATE METHOD AND AMOUNT OF TAX PAYMENT</t>
  </si>
  <si>
    <t>C/R3/15</t>
  </si>
  <si>
    <t>RETTAX</t>
  </si>
  <si>
    <t xml:space="preserve"> </t>
  </si>
  <si>
    <t xml:space="preserve">COMPANIES THAT FILE </t>
  </si>
  <si>
    <t>HEALTH, MEDICAL, DENTAL INDEMNITY COMPANIES</t>
  </si>
  <si>
    <t>STREET, CITY, STATE &amp; ZIP</t>
  </si>
  <si>
    <t>ESTMATE JUN 15, 2006</t>
  </si>
  <si>
    <t>ESTMATE SEP 15, 2006</t>
  </si>
  <si>
    <t>ESTMATE DEC 15, 2006</t>
  </si>
  <si>
    <t>ESTMATE MAR 15, 2006</t>
  </si>
  <si>
    <t>Filing Fees (Page 3, Col 4, Line 5)</t>
  </si>
  <si>
    <t>Annual License Fee ( Page 3, Col 4, Line 2)</t>
  </si>
  <si>
    <t>21 SOUTH FRUIT STREET, SUITE 14, CONCORD, NH 03301</t>
  </si>
  <si>
    <t xml:space="preserve">1.  Certificate of Authority Renewal </t>
  </si>
  <si>
    <t>STATE OF DOMICILE (2 LETTER ABBREVIATION)</t>
  </si>
  <si>
    <t xml:space="preserve">         Cash Payments Applied to Estimated Tax</t>
  </si>
  <si>
    <t>OTAXES</t>
  </si>
  <si>
    <t>PREMIUM TAX:  MEDICAL COMPANIES - RETALIATORY PROVISION NH RSA 400-A:35</t>
  </si>
  <si>
    <t>WRITTEN</t>
  </si>
  <si>
    <t>STATE</t>
  </si>
  <si>
    <t>RATE</t>
  </si>
  <si>
    <t>XXX</t>
  </si>
  <si>
    <t>If $20,000 or greater, payment by EFT required</t>
  </si>
  <si>
    <t>Prem Written</t>
  </si>
  <si>
    <t>Tax Rate</t>
  </si>
  <si>
    <t>Tax</t>
  </si>
  <si>
    <t>2.  Variable Annuity License Fee (Only if Licensed for Variable Products)</t>
  </si>
  <si>
    <t>3.  Total License Fees</t>
  </si>
  <si>
    <t>4.  Annual Filing Fees</t>
  </si>
  <si>
    <t>5.  Other Fees which might be applicable</t>
  </si>
  <si>
    <t xml:space="preserve">     a) By-Laws (ONLY if amending)</t>
  </si>
  <si>
    <t xml:space="preserve">     b) Articles of Incorporation (ONLY if amending)</t>
  </si>
  <si>
    <t>6. TOTAL FILING FEES</t>
  </si>
  <si>
    <t xml:space="preserve">OTHER TAXES, FEES, AND ASSESSMENTS </t>
  </si>
  <si>
    <t>7.  FRANCHISE TAX</t>
  </si>
  <si>
    <t>8.  CORPORATE TAX</t>
  </si>
  <si>
    <t>9.  DISTRICT/MUNICIPALITY</t>
  </si>
  <si>
    <t>10.  COUNTY/CITY/CANADIAN PROVINCE TAX</t>
  </si>
  <si>
    <t>11.  INVESTMENT TAX</t>
  </si>
  <si>
    <t>12.  FINANCIAL REGULATION FEE</t>
  </si>
  <si>
    <t>13.  STATE RATING BUREAU</t>
  </si>
  <si>
    <t xml:space="preserve">14.  ATTORNEY GENERAL </t>
  </si>
  <si>
    <t>15.  FRAUD</t>
  </si>
  <si>
    <t>16.  ACTUARY</t>
  </si>
  <si>
    <t>17.  RATE HEARING</t>
  </si>
  <si>
    <t>18.  INSURANCE DEPARTMENT MAINTENANCE</t>
  </si>
  <si>
    <t>19.</t>
  </si>
  <si>
    <t>20.</t>
  </si>
  <si>
    <t>21.</t>
  </si>
  <si>
    <t>22.</t>
  </si>
  <si>
    <t>23.</t>
  </si>
  <si>
    <t>24.</t>
  </si>
  <si>
    <t>25</t>
  </si>
  <si>
    <t>26.</t>
  </si>
  <si>
    <t>27</t>
  </si>
  <si>
    <t>28.</t>
  </si>
  <si>
    <t>29.  OTHER - ATTACH SCHEDULE</t>
  </si>
  <si>
    <t>30.  TOTAL OTHER TAXES, FEES, AND ASSESSMENTS</t>
  </si>
  <si>
    <t>NEW HAMPSHIRE BASIS - TAXABLE PREMIUMS WRITTEN</t>
  </si>
  <si>
    <t>MED ELECT PT FORM</t>
  </si>
  <si>
    <t>NH RSA 400-A:31 Taxable Premiums:  Gross Direct Premiums/considerations from policies covering property, subjects, or risks located, resident or to be performed in this state, other than premiums received for reinsurance, including all dividends applied to purchase additional insurance, membership and policy writing fees, etc., less return premiums/considerations only.</t>
  </si>
  <si>
    <t>DEDUCTIONS FROM GROSS PREMIUMS</t>
  </si>
  <si>
    <t>DO NOT</t>
  </si>
  <si>
    <t xml:space="preserve">DELETE </t>
  </si>
  <si>
    <t>THIS COLUMN</t>
  </si>
  <si>
    <t>AHPW</t>
  </si>
  <si>
    <t>MEDI</t>
  </si>
  <si>
    <t>XVIII</t>
  </si>
  <si>
    <t>XIX</t>
  </si>
  <si>
    <t>FEDEH</t>
  </si>
  <si>
    <t>HKPW</t>
  </si>
  <si>
    <t>LPW</t>
  </si>
  <si>
    <t>PCPW</t>
  </si>
  <si>
    <t>PWSCHT</t>
  </si>
  <si>
    <t>OTCAH</t>
  </si>
  <si>
    <t>OTCL</t>
  </si>
  <si>
    <t>OTCPC</t>
  </si>
  <si>
    <t>GPW</t>
  </si>
  <si>
    <t>FEDERAL</t>
  </si>
  <si>
    <t>TDEDAH</t>
  </si>
  <si>
    <t>TDEDPC</t>
  </si>
  <si>
    <t>TDEDGPW</t>
  </si>
  <si>
    <t>2.    MEDICARE TITLE XVIII</t>
  </si>
  <si>
    <t>4.    FEDERAL EMPLOYEES HEALTH BENEFITS PROGRAM</t>
  </si>
  <si>
    <t>1.    A&amp;H PREMIUMS WRITTEN</t>
  </si>
  <si>
    <t>9.    Other Taxable Considerations A&amp;H</t>
  </si>
  <si>
    <t>10.  Other Taxable Considerations LIFE</t>
  </si>
  <si>
    <t xml:space="preserve">11.  Other Taxable Considerations P&amp;C </t>
  </si>
  <si>
    <t>12.  Gross Premiums/Considerations</t>
  </si>
  <si>
    <t>6.    ANNUITY PREMIUMS/CONSIDERATIONS WRITTEN</t>
  </si>
  <si>
    <t>5.    LIFE PREMIUMS WRITTEN</t>
  </si>
  <si>
    <t>7.    PROPERTY &amp; CASUALTY PREMIUMS WRITTEN</t>
  </si>
  <si>
    <t>ANNPW</t>
  </si>
  <si>
    <t>8.    TOTAL PREMIUMS WRITTEN PER SCHEDULE T</t>
  </si>
  <si>
    <t>9.    OTHER TAXABLE CONSIDERATIONS A&amp;H</t>
  </si>
  <si>
    <t>10.  OTHER TAXABLE CONSIDERATIONS LIFE</t>
  </si>
  <si>
    <t xml:space="preserve">11.  OTHER TAXABLE CONSIDERATIONS P&amp;C </t>
  </si>
  <si>
    <t>12.  GROSS PREMIUMS/CONSIDERATIONS</t>
  </si>
  <si>
    <t>ANNPWD</t>
  </si>
  <si>
    <t>NTPWAH</t>
  </si>
  <si>
    <t>NTPWPC</t>
  </si>
  <si>
    <t>13.  Medicare Title XVIII                                                        (Sch T Col 3)</t>
  </si>
  <si>
    <t>16.  Healthy Kids Premiums Written</t>
  </si>
  <si>
    <t>16.  HEALTHY KIDS PREMIUMS WRITTEN</t>
  </si>
  <si>
    <t>2.    Medicare Title XVIII                                                          (Sch T Col 3)</t>
  </si>
  <si>
    <t>14.  MEDICARE PART D STAND ALONE PW INCL IN SCH T COL 1</t>
  </si>
  <si>
    <t>PSNHPW</t>
  </si>
  <si>
    <t xml:space="preserve">Subscribed and sworn to before me </t>
  </si>
  <si>
    <t>Y/N</t>
  </si>
  <si>
    <t>13.  MEDICARE TITLE XVIII - included with line 14.</t>
  </si>
  <si>
    <t>TDEDLIF</t>
  </si>
  <si>
    <t>NTPWLF</t>
  </si>
  <si>
    <t>NH RSA 294-E Uniform Electronic Transactions Act</t>
  </si>
  <si>
    <t>Electronic Signatures</t>
  </si>
  <si>
    <t xml:space="preserve">Date, Time and Title </t>
  </si>
  <si>
    <t>Signature</t>
  </si>
  <si>
    <t>Return Prepared By</t>
  </si>
  <si>
    <t>Company Officer</t>
  </si>
  <si>
    <t>1660Z</t>
  </si>
  <si>
    <t>2465Z</t>
  </si>
  <si>
    <t>1664A</t>
  </si>
  <si>
    <t xml:space="preserve">         Overpayment March 15, 2011 net of refund &amp; fees</t>
  </si>
  <si>
    <t xml:space="preserve">     a) CASH PAYMENT APPLIED TO ESTIMATED TAX</t>
  </si>
  <si>
    <t xml:space="preserve">         OVERPAYMENT MARCH 15, 2011 NET OF REFUND &amp; FEES</t>
  </si>
  <si>
    <t>16.  Prem Written for Political Subdivisions of the State of NH by HMO's, etc.</t>
  </si>
  <si>
    <t>17.  Total Deductions A&amp;H</t>
  </si>
  <si>
    <t>18.  Annuity Premiums Written Deduction</t>
  </si>
  <si>
    <t>19.  Total Deductions LIFE (Attach Schedule)</t>
  </si>
  <si>
    <t>20.  Total Deductions P&amp;C (Attach Schedule)</t>
  </si>
  <si>
    <t>21.  Total Deductions From Gross Premiums</t>
  </si>
  <si>
    <t>23. Net Life Premiums Written</t>
  </si>
  <si>
    <t>24. Net P&amp;C Premiums Written</t>
  </si>
  <si>
    <t xml:space="preserve">25. Net Taxable Premiums Written </t>
  </si>
  <si>
    <t>26.  Premium Tax on Net Premiums Written</t>
  </si>
  <si>
    <t>27. Retaliatory Tax</t>
  </si>
  <si>
    <t>28. Total Premiium Tax  -  MINIMUM $200</t>
  </si>
  <si>
    <t>29. Other Taxes, Fees, and Assessments (P. 2, L. 30)</t>
  </si>
  <si>
    <t>30. PREMIUM TAX DUE BEFORE BUSINESS TAX CREDITS (BUT NOT LESS THAN $200)</t>
  </si>
  <si>
    <t>31. Business Enterprise Tax Credit  (RSA 400-A:34-a)</t>
  </si>
  <si>
    <t>32. Community Development Finance Authority (RSA 162:L:10)</t>
  </si>
  <si>
    <t>33. Health Insurance Guaranty Fund Assess (RSA 408-B:13)</t>
  </si>
  <si>
    <t>35. ESTIMATE PAYMENTS</t>
  </si>
  <si>
    <t xml:space="preserve">36. Total Payments and Credits </t>
  </si>
  <si>
    <t>39. Filing Fees                                           (Page 2, Col 4, Line 6)</t>
  </si>
  <si>
    <t>40. Annual License Fee                              ( Page 2, Col 4, Line 3)</t>
  </si>
  <si>
    <t xml:space="preserve">16.  PREM WRITTEN FOR POL SUBDIVISIONS OF THE STATE OF NH BY HMO's, etc. </t>
  </si>
  <si>
    <t>17.  TOTAL DEDUCTIONS A&amp;H</t>
  </si>
  <si>
    <t>18.  ANNUITY PREMIUMS WRITTEN DEDUCTION</t>
  </si>
  <si>
    <t>19.  TOTAL DEDUCTIONS LIFE</t>
  </si>
  <si>
    <t>20.  TOTAL DEDUCTIONS P&amp;C</t>
  </si>
  <si>
    <t xml:space="preserve">21.  TOTAL DEDUCTIONS FROM GROSS PREMIUMS </t>
  </si>
  <si>
    <t>22.  NET TAXABLE PREMIUMS WRITTEN - A&amp;H</t>
  </si>
  <si>
    <t>23.  NET TAXABLE PREMIUMS WRITTEN - LIFE</t>
  </si>
  <si>
    <t>24.  NET TAXABLE PREMIUMS WRITTEN - P&amp;C</t>
  </si>
  <si>
    <t xml:space="preserve">25.  NET PREMIUMS SUBJECT TO TAX </t>
  </si>
  <si>
    <t xml:space="preserve">26.  TAX ON NET PREMIUMS </t>
  </si>
  <si>
    <t>27.  RETALIATORY TAX</t>
  </si>
  <si>
    <t xml:space="preserve">       NET PREMIUMS SUBJECT TO TAX (STATE OF DOMICILE)</t>
  </si>
  <si>
    <t xml:space="preserve">26.  TAX ON NET PREMIUMS (STATE OF DOMICILE) </t>
  </si>
  <si>
    <t xml:space="preserve">28.  TOTAL PREMIUM TAX </t>
  </si>
  <si>
    <t>29.  OTHER TAXES, FEES AND ASSESSMENTS</t>
  </si>
  <si>
    <t>30.  PREMIUM TAX DUE BEFORE BUSINESS TAX CREDITS (NOT LESS THAN $200)</t>
  </si>
  <si>
    <t xml:space="preserve">31.  BUSINESS ENTERPRISE TAX CREDIT </t>
  </si>
  <si>
    <t>32.  COMMUNITY DEVELOPMENT FINANCE AUTHORITY</t>
  </si>
  <si>
    <t>33.  HEALTH INSURANCE GUARANTY FUND ASSESS (RSA 408-B:13)</t>
  </si>
  <si>
    <t xml:space="preserve">34.  TOTAL PREMIUM TAXES PAYABLE </t>
  </si>
  <si>
    <t>35.  PAYMENTS AND CREDITS</t>
  </si>
  <si>
    <t xml:space="preserve">36.  TOTAL PAYMENTS AND CREDITS </t>
  </si>
  <si>
    <t xml:space="preserve">37.  TOTAL TAXES PAYABLE (OVERPAID) </t>
  </si>
  <si>
    <t xml:space="preserve">39.  FILING FEES                                        </t>
  </si>
  <si>
    <t xml:space="preserve">40.  ANNUAL LICENSE FEE                        </t>
  </si>
  <si>
    <t>15.  FEDERAL EMPLOYEES HEALTH BENEFITS PLAN</t>
  </si>
  <si>
    <t>37. Total Taxes Payable (Overpaid)               (Line 34 less Line 36)</t>
  </si>
  <si>
    <t>14.  Medicare Part D Stand Alone PW Included In Sch T Col 1</t>
  </si>
  <si>
    <t xml:space="preserve">34. TOTAL PREMIUM TAXES PAYABLE (L30-L31-L32-L33) </t>
  </si>
  <si>
    <t>38.  PREPAYMENT DUE</t>
  </si>
  <si>
    <t>21 SOUTH FRUIT STREET, SUITE 14, CONCORD NH 03301</t>
  </si>
  <si>
    <t>NEW HAMPSHIRE ALLOCATION OF PREMIUMS WRITTEN</t>
  </si>
  <si>
    <t>FILING INSTRUCTIONS:</t>
  </si>
  <si>
    <t>Enter any business tax credits in the appropriate spaces.</t>
  </si>
  <si>
    <t>Enter prior year credits applied and cash payments.</t>
  </si>
  <si>
    <t>METHOD OF PAYMENT</t>
  </si>
  <si>
    <t>Timely mailing provisions apply.  See RSA 400-A:32-a.</t>
  </si>
  <si>
    <t>Print a copy of all pages to file with NH Insurance Department.</t>
  </si>
  <si>
    <t>PREMIUMS WRITTEN &amp; TAXABLE CONSIDERATIONS</t>
  </si>
  <si>
    <t>Attach documentation for any ACA Risk Adjustments or other reconciling transactions.</t>
  </si>
  <si>
    <t>1.5 Reconciling transactions (attach supporting documents)</t>
  </si>
  <si>
    <t>1.6   Accident &amp; Health Premiums Written                               (Sch T Col 2)</t>
  </si>
  <si>
    <t xml:space="preserve">                        ESTIMATED PAYMENT</t>
  </si>
  <si>
    <t>ABOUT THIS FORM.  ALSO INDICATE THE APPROPRIATE ADDRESS FOR CORRESPONDENCE, REFUNDS, BILLINGS</t>
  </si>
  <si>
    <t>1.1 Granite Advantage Health Care Program Gross Premium Written</t>
  </si>
  <si>
    <t>1.0 Gross Premiums/Considerations written excluding GAHCP Premium</t>
  </si>
  <si>
    <t>CHECK BOX IF THE FOLLOWING IS A CHANGE OF ADDRESS</t>
  </si>
  <si>
    <t>ORIGINAL</t>
  </si>
  <si>
    <t>AMENDED</t>
  </si>
  <si>
    <t/>
  </si>
  <si>
    <t xml:space="preserve">The premium tax statement and payment of taxes are due NOT LATER THAN MARCH 15, 2022.  </t>
  </si>
  <si>
    <t>YEAR ENDED DECEMBER 31, 2021</t>
  </si>
  <si>
    <t>MARCH 15, 2022</t>
  </si>
  <si>
    <t>YEAR ENDING DECEMBER 31, 2021</t>
  </si>
  <si>
    <t xml:space="preserve">DID THIS COMPANY AMEND ITS BYLAWS DURING CY 2021?                                                </t>
  </si>
  <si>
    <t xml:space="preserve">DID THIS COMPANY AMEND ITS ARTICLES OF AGREEMENT DURING CY 2021?                   </t>
  </si>
  <si>
    <t>this ________________ day of __________________2022</t>
  </si>
  <si>
    <t xml:space="preserve">The premium tax statement and payment of taxes is due NOT LATER THAN MARCH 15, 2022.  </t>
  </si>
  <si>
    <t xml:space="preserve">         March 15, 2021 Estimated Payment</t>
  </si>
  <si>
    <t>38. Prepayment Due Mar 15, 2022               (Line 34, MINIMUM $200)</t>
  </si>
  <si>
    <t>41. BALANCE DUE (OVERPAYMENT) MARCH 15, 2022 (LINES 37+38+39+40)</t>
  </si>
  <si>
    <t>Company during the year ending December 31, 2021.</t>
  </si>
  <si>
    <t>1.2 ACA Risk Adjustment Year 2021 accrual</t>
  </si>
  <si>
    <t>1.3 ACA Risk Adjustment Year 2020 accrual balance</t>
  </si>
  <si>
    <t>1.4 ACA Risk Adjustment Year 2019 accrual balance</t>
  </si>
  <si>
    <t xml:space="preserve">Payment by Check - Enclose check with a printed copy of completed premium tax form and mail to the address indicated above. </t>
  </si>
  <si>
    <t>If prior year tax filing was amended, generating a balance due or a refund, verify prior year Prepayment Credit applied.</t>
  </si>
  <si>
    <t>Attach a copy of the Company's 2020 Business Enterprise Tax return if applicable.</t>
  </si>
  <si>
    <t>Save electronic copy for the Company's files.</t>
  </si>
  <si>
    <t>41.  BALANCE DUE (OVERPAID)</t>
  </si>
  <si>
    <t xml:space="preserve">Payment by Electronic Funds Transfer, NH RSA 400-A:32-b </t>
  </si>
  <si>
    <t>Insurers shall remit taxes by electronic funds transfer when the insurer had a tax liability in the prior tax year of $20,000 or more.</t>
  </si>
  <si>
    <t>To avoid late penalty, EFT must be deposited in the Insurance Department bank account on or before March 15, 2022.</t>
  </si>
  <si>
    <t>The hardcopy premium tax return should be mailed to NH Insurance Department to arrive not later than March 15, 2022.</t>
  </si>
  <si>
    <t>Complete page 3 for both the NH Basis and the State of Domicile basis.</t>
  </si>
  <si>
    <t>Complete pages 1 and 2 of the premium tax return.</t>
  </si>
  <si>
    <t>Attach the Underwriting and Investment Exhibit and the Schedule T.</t>
  </si>
  <si>
    <t>Detailed instructions can be found on the New Hampshire Insurance Department website: https://www.nh.gov/insurance/companies/premiumtax</t>
  </si>
  <si>
    <t>Notarized Premium Tax returns can be delivered or mailed to the New Hampshire Insurance Department, or filed electronically</t>
  </si>
  <si>
    <t>through TriTech's Premium Pro Premium Tax Software.</t>
  </si>
  <si>
    <t>STATE OF NEW HAMPSHIRE INSURANCE DEPARTMENT</t>
  </si>
  <si>
    <t>21 SOUTH FRUIT STREET SUITE 14</t>
  </si>
  <si>
    <t>CONCORD, NEW HAMPSHIRE 03301</t>
  </si>
  <si>
    <t>RSA 400-A:32-b Requires payment by electronic funds transfers when the insurer had a tax liability in the prior tax year of $20,000 or more.</t>
  </si>
  <si>
    <t>Tax Liability</t>
  </si>
  <si>
    <t>The tax liability is the total premium taxes payable for the prior calendar year less the credit for NH Business Enterprise Tax, the credit for the Community  Development Financing Authority, and the credit for the Health Insurance Guaranty Fund assessment levied under RSA 408-B.</t>
  </si>
  <si>
    <t>This amount appears on the following page and line numbers of the tax return:</t>
  </si>
  <si>
    <t>Life &amp; Accident &amp; Health companies</t>
  </si>
  <si>
    <t>Page 3, Line 35</t>
  </si>
  <si>
    <t>Medical companies</t>
  </si>
  <si>
    <t xml:space="preserve">P&amp;C and RRG </t>
  </si>
  <si>
    <t>Page 3, Line 31</t>
  </si>
  <si>
    <t>Title companies</t>
  </si>
  <si>
    <t>Page 3, Line 15</t>
  </si>
  <si>
    <t>Timely Payment</t>
  </si>
  <si>
    <t>To be considered timely, the tax payment must be deposited into the Insurance Department’s EFT bank account on or before the legal payment due date.</t>
  </si>
  <si>
    <t>Electronic Funds Transfer</t>
  </si>
  <si>
    <t>ACH CREDIT</t>
  </si>
  <si>
    <r>
      <t>NHID has no pre-authorization requirements for the ACH Credit method</t>
    </r>
    <r>
      <rPr>
        <sz val="12"/>
        <rFont val="Times New Roman"/>
        <family val="1"/>
      </rPr>
      <t xml:space="preserve">. </t>
    </r>
  </si>
  <si>
    <t xml:space="preserve"> Each company must make its own arrangements with a bank or servicing firm to process the transfers.  The company is responsible for depositing the funds into the Insurance Department’s EFT account on or before the legal due date of the payment.</t>
  </si>
  <si>
    <t>Detailed EFT Instructions can be found on the NH Insurance Department website: https://www.nh.gov/insurance/companies/premiumtax</t>
  </si>
  <si>
    <t>The further information about ACH, refer to the National Automated Clearing House Association website at ACH Network | Nacha</t>
  </si>
  <si>
    <t>ACH DEBIT</t>
  </si>
  <si>
    <t>Premium Tax Return</t>
  </si>
  <si>
    <r>
      <t xml:space="preserve">Companies paying by EFT </t>
    </r>
    <r>
      <rPr>
        <b/>
        <sz val="12"/>
        <rFont val="Times New Roman"/>
        <family val="1"/>
      </rPr>
      <t>must also provide the Company's Premium Tax return to the NH Insurance Department.</t>
    </r>
  </si>
  <si>
    <t xml:space="preserve">Notarized Premium Tax returns can be mailed or delivered to the Department, or filed electronically through TriTech's Premium Pro Tax Software. </t>
  </si>
  <si>
    <t>It is requested that these hardcopy forms be filed as soon as the completed forms are available, but not later than March 15th.</t>
  </si>
  <si>
    <t>Page 3, Line 34</t>
  </si>
  <si>
    <t>22. Net Accident and Health Premiums Written</t>
  </si>
  <si>
    <t>3.    MEDICAID TITLE XIX and CHIP TITLE XXI</t>
  </si>
  <si>
    <t>3.    Medicaid Title XIX and CHIP Title XXI                                 (Sch T Col 4 &amp; 5)</t>
  </si>
  <si>
    <t>4.    Federal Employees Health Benefits Program                     (Sch T Col 6)</t>
  </si>
  <si>
    <t>5.    Life Premiums/Considerations Written                              (Sch T Col 7)</t>
  </si>
  <si>
    <t>6.    Annuity Premiums/Considerations Written                        (Sch T Col 7)</t>
  </si>
  <si>
    <t>7.    Property &amp; Casualty Premiums Written                            (Sch T Col 8)</t>
  </si>
  <si>
    <t>8.    Total Premiums Written Per Schedule T                           (Sch T Col 9)</t>
  </si>
  <si>
    <t>15.  Federal Employees Health Benefits Plan Premiums         (Sch T Col 6)</t>
  </si>
  <si>
    <t xml:space="preserve">Rev 11/23/2021                                                        </t>
  </si>
  <si>
    <r>
      <t>Payment by Electronic Funds Transfers (EFT)</t>
    </r>
    <r>
      <rPr>
        <u val="single"/>
        <sz val="12"/>
        <rFont val="Times New Roman"/>
        <family val="1"/>
      </rPr>
      <t>(Credit Instructions)</t>
    </r>
  </si>
  <si>
    <r>
      <t xml:space="preserve">It is important to include the </t>
    </r>
    <r>
      <rPr>
        <b/>
        <sz val="12"/>
        <rFont val="Times New Roman"/>
        <family val="1"/>
      </rPr>
      <t xml:space="preserve">Company name </t>
    </r>
    <r>
      <rPr>
        <sz val="12"/>
        <rFont val="Times New Roman"/>
        <family val="1"/>
      </rPr>
      <t xml:space="preserve">and </t>
    </r>
    <r>
      <rPr>
        <b/>
        <sz val="12"/>
        <rFont val="Times New Roman"/>
        <family val="1"/>
      </rPr>
      <t>NAIC CoCode</t>
    </r>
    <r>
      <rPr>
        <sz val="12"/>
        <rFont val="Times New Roman"/>
        <family val="1"/>
      </rPr>
      <t xml:space="preserve"> in the addendum to properly apply the payment to the correct Company.</t>
    </r>
  </si>
  <si>
    <r>
      <t xml:space="preserve">The NH Insurance Department does </t>
    </r>
    <r>
      <rPr>
        <u val="single"/>
        <sz val="12"/>
        <rFont val="Times New Roman"/>
        <family val="1"/>
      </rPr>
      <t>not</t>
    </r>
    <r>
      <rPr>
        <sz val="12"/>
        <rFont val="Times New Roman"/>
        <family val="1"/>
      </rPr>
      <t xml:space="preserve"> offer ACH Debit as a method for payment of the balance due.</t>
    </r>
  </si>
  <si>
    <t>WIRE TRANSFERS</t>
  </si>
  <si>
    <t>CONTACT</t>
  </si>
  <si>
    <t>For ACH Credit or Wire Transfer instructions, email: Amy.J.Duhaime@ins.nh.gov</t>
  </si>
  <si>
    <t>Rev 1/6/2022</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</si>
</sst>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yyyy/mm/dd"/>
    <numFmt numFmtId="165" formatCode="mm/dd/yyyy"/>
    <numFmt numFmtId="166" formatCode="mm/dd/yy"/>
    <numFmt numFmtId="167" formatCode="0000"/>
    <numFmt numFmtId="168" formatCode="00\-000\-0000"/>
    <numFmt numFmtId="169" formatCode="00\-0000000"/>
    <numFmt numFmtId="170" formatCode="00000"/>
    <numFmt numFmtId="171" formatCode="#,##0.0"/>
    <numFmt numFmtId="172" formatCode="dd\-mmm\-yy"/>
    <numFmt numFmtId="173" formatCode="&quot;$&quot;#,##0.00;\(&quot;$&quot;#,##0.00\)"/>
    <numFmt numFmtId="174" formatCode="0.0%"/>
    <numFmt numFmtId="175" formatCode="0.000%"/>
    <numFmt numFmtId="176" formatCode="&quot;Yes&quot;;&quot;Yes&quot;;&quot;No&quot;"/>
    <numFmt numFmtId="177" formatCode="&quot;True&quot;;&quot;True&quot;;&quot;False&quot;"/>
    <numFmt numFmtId="178" formatCode="&quot;On&quot;;&quot;On&quot;;&quot;Off&quot;"/>
    <numFmt numFmtId="179" formatCode="[$€-2]\ #,##0.00_);[Red]\([$€-2]\ #,##0.00\)"/>
    <numFmt numFmtId="180" formatCode="0_);[Red]\(0\)"/>
  </numFmts>
  <fonts count="71">
    <font>
      <sz val="10"/>
      <name val="Arial"/>
      <family val="0"/>
    </font>
    <font>
      <b/>
      <sz val="10"/>
      <name val="Arial"/>
      <family val="0"/>
    </font>
    <font>
      <i/>
      <sz val="10"/>
      <name val="Arial"/>
      <family val="0"/>
    </font>
    <font>
      <b/>
      <i/>
      <sz val="10"/>
      <name val="Arial"/>
      <family val="0"/>
    </font>
    <font>
      <sz val="12"/>
      <name val="Arial"/>
      <family val="2"/>
    </font>
    <font>
      <b/>
      <sz val="8"/>
      <name val="Arial"/>
      <family val="2"/>
    </font>
    <font>
      <sz val="8"/>
      <name val="Arial"/>
      <family val="2"/>
    </font>
    <font>
      <b/>
      <sz val="12"/>
      <name val="Arial"/>
      <family val="2"/>
    </font>
    <font>
      <u val="single"/>
      <sz val="12"/>
      <name val="Arial"/>
      <family val="2"/>
    </font>
    <font>
      <sz val="11"/>
      <name val="Arial"/>
      <family val="2"/>
    </font>
    <font>
      <sz val="9"/>
      <name val="Arial"/>
      <family val="2"/>
    </font>
    <font>
      <b/>
      <i/>
      <sz val="12"/>
      <name val="Arial"/>
      <family val="2"/>
    </font>
    <font>
      <b/>
      <sz val="9"/>
      <name val="Arial"/>
      <family val="2"/>
    </font>
    <font>
      <b/>
      <i/>
      <sz val="11"/>
      <name val="Arial"/>
      <family val="2"/>
    </font>
    <font>
      <b/>
      <i/>
      <sz val="14"/>
      <name val="Arial"/>
      <family val="2"/>
    </font>
    <font>
      <u val="single"/>
      <sz val="10"/>
      <color indexed="12"/>
      <name val="Arial"/>
      <family val="2"/>
    </font>
    <font>
      <sz val="10"/>
      <name val="MS Sans Serif"/>
      <family val="2"/>
    </font>
    <font>
      <b/>
      <sz val="18"/>
      <name val="Arial"/>
      <family val="2"/>
    </font>
    <font>
      <sz val="8"/>
      <name val="Tahoma"/>
      <family val="2"/>
    </font>
    <font>
      <sz val="14"/>
      <name val="Arial"/>
      <family val="2"/>
    </font>
    <font>
      <b/>
      <sz val="14"/>
      <name val="Arial"/>
      <family val="2"/>
    </font>
    <font>
      <b/>
      <i/>
      <u val="single"/>
      <sz val="14"/>
      <name val="Arial"/>
      <family val="2"/>
    </font>
    <font>
      <b/>
      <sz val="12"/>
      <name val="Times New Roman"/>
      <family val="1"/>
    </font>
    <font>
      <b/>
      <i/>
      <sz val="12"/>
      <name val="Times New Roman"/>
      <family val="1"/>
    </font>
    <font>
      <b/>
      <i/>
      <u val="single"/>
      <sz val="12"/>
      <name val="Times New Roman"/>
      <family val="1"/>
    </font>
    <font>
      <u val="single"/>
      <sz val="12"/>
      <name val="Times New Roman"/>
      <family val="1"/>
    </font>
    <font>
      <sz val="12"/>
      <name val="Times New Roman"/>
      <family val="1"/>
    </font>
    <font>
      <b/>
      <u val="single"/>
      <sz val="12"/>
      <name val="Times New Roman"/>
      <family val="1"/>
    </font>
    <font>
      <u val="single"/>
      <sz val="12"/>
      <color indexed="12"/>
      <name val="Arial"/>
      <family val="2"/>
    </font>
    <font>
      <sz val="9"/>
      <name val="Tahoma"/>
      <family val="0"/>
    </font>
    <font>
      <b/>
      <sz val="9"/>
      <name val="Tahoma"/>
      <family val="0"/>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u val="single"/>
      <sz val="10"/>
      <color indexed="20"/>
      <name val="Arial"/>
      <family val="0"/>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11"/>
      <color indexed="1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b/>
      <i/>
      <u val="single"/>
      <sz val="12"/>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0"/>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0"/>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i/>
      <u val="single"/>
      <sz val="12"/>
      <color rgb="FF000000"/>
      <name val="Times New Roman"/>
      <family val="1"/>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14"/>
        <bgColor indexed="64"/>
      </patternFill>
    </fill>
    <fill>
      <patternFill patternType="solid">
        <fgColor indexed="43"/>
        <bgColor indexed="64"/>
      </patternFill>
    </fill>
    <fill>
      <patternFill patternType="solid">
        <fgColor rgb="FFFFFFC0"/>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style="thin"/>
      <bottom style="thin"/>
    </border>
    <border>
      <left style="thin"/>
      <right style="thin"/>
      <top style="thin"/>
      <bottom style="thin"/>
    </border>
    <border>
      <left style="thin"/>
      <right style="thin"/>
      <top style="thin"/>
      <bottom>
        <color indexed="63"/>
      </bottom>
    </border>
    <border>
      <left>
        <color indexed="63"/>
      </left>
      <right>
        <color indexed="63"/>
      </right>
      <top style="thin"/>
      <bottom style="thin"/>
    </border>
    <border>
      <left style="thin"/>
      <right>
        <color indexed="63"/>
      </right>
      <top style="thin"/>
      <bottom style="thin"/>
    </border>
    <border>
      <left>
        <color indexed="63"/>
      </left>
      <right>
        <color indexed="63"/>
      </right>
      <top style="thin"/>
      <bottom>
        <color indexed="63"/>
      </bottom>
    </border>
    <border>
      <left style="thin"/>
      <right>
        <color indexed="63"/>
      </right>
      <top>
        <color indexed="63"/>
      </top>
      <bottom style="double"/>
    </border>
    <border>
      <left style="thin"/>
      <right>
        <color indexed="63"/>
      </right>
      <top style="thin"/>
      <bottom>
        <color indexed="63"/>
      </bottom>
    </border>
    <border>
      <left style="thin"/>
      <right>
        <color indexed="63"/>
      </right>
      <top>
        <color indexed="63"/>
      </top>
      <bottom>
        <color indexed="63"/>
      </bottom>
    </border>
    <border>
      <left style="thin"/>
      <right style="thin"/>
      <top>
        <color indexed="63"/>
      </top>
      <bottom>
        <color indexed="63"/>
      </bottom>
    </border>
    <border>
      <left style="thin"/>
      <right style="thin"/>
      <top>
        <color indexed="63"/>
      </top>
      <bottom style="thin"/>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style="thin"/>
      <top>
        <color indexed="63"/>
      </top>
      <bottom style="double"/>
    </border>
    <border>
      <left style="thin"/>
      <right style="thin"/>
      <top style="thin"/>
      <bottom style="double"/>
    </border>
    <border>
      <left style="thin"/>
      <right>
        <color indexed="63"/>
      </right>
      <top>
        <color indexed="63"/>
      </top>
      <bottom style="thin"/>
    </border>
    <border>
      <left>
        <color indexed="63"/>
      </left>
      <right style="thin"/>
      <top>
        <color indexed="63"/>
      </top>
      <bottom style="thin"/>
    </border>
  </borders>
  <cellStyleXfs count="8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29" borderId="0" applyNumberFormat="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15" fillId="0" borderId="0" applyNumberFormat="0" applyFill="0" applyBorder="0" applyAlignment="0" applyProtection="0"/>
    <xf numFmtId="0" fontId="62" fillId="0" borderId="0" applyNumberFormat="0" applyFill="0" applyBorder="0" applyAlignment="0" applyProtection="0"/>
    <xf numFmtId="0" fontId="63" fillId="30" borderId="1" applyNumberFormat="0" applyAlignment="0" applyProtection="0"/>
    <xf numFmtId="0" fontId="64" fillId="0" borderId="6" applyNumberFormat="0" applyFill="0" applyAlignment="0" applyProtection="0"/>
    <xf numFmtId="0" fontId="65" fillId="31" borderId="0" applyNumberFormat="0" applyBorder="0" applyAlignment="0" applyProtection="0"/>
    <xf numFmtId="0" fontId="0" fillId="0" borderId="0">
      <alignment/>
      <protection/>
    </xf>
    <xf numFmtId="0" fontId="5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lignment/>
      <protection/>
    </xf>
    <xf numFmtId="0" fontId="0" fillId="0" borderId="0">
      <alignment/>
      <protection/>
    </xf>
    <xf numFmtId="0" fontId="0" fillId="0" borderId="0">
      <alignment/>
      <protection/>
    </xf>
    <xf numFmtId="0" fontId="0" fillId="0" borderId="0">
      <alignment/>
      <protection/>
    </xf>
    <xf numFmtId="0" fontId="50" fillId="0" borderId="0">
      <alignment/>
      <protection/>
    </xf>
    <xf numFmtId="0" fontId="0" fillId="32" borderId="7" applyNumberFormat="0" applyFont="0" applyAlignment="0" applyProtection="0"/>
    <xf numFmtId="0" fontId="50" fillId="32" borderId="7" applyNumberFormat="0" applyFont="0" applyAlignment="0" applyProtection="0"/>
    <xf numFmtId="0" fontId="66"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67" fillId="0" borderId="0" applyNumberFormat="0" applyFill="0" applyBorder="0" applyAlignment="0" applyProtection="0"/>
    <xf numFmtId="0" fontId="68" fillId="0" borderId="9" applyNumberFormat="0" applyFill="0" applyAlignment="0" applyProtection="0"/>
    <xf numFmtId="0" fontId="69" fillId="0" borderId="0" applyNumberFormat="0" applyFill="0" applyBorder="0" applyAlignment="0" applyProtection="0"/>
  </cellStyleXfs>
  <cellXfs count="286">
    <xf numFmtId="0" fontId="0" fillId="0" borderId="0" xfId="0" applyAlignment="1">
      <alignment/>
    </xf>
    <xf numFmtId="0" fontId="0" fillId="0" borderId="0" xfId="0" applyBorder="1" applyAlignment="1">
      <alignment/>
    </xf>
    <xf numFmtId="0" fontId="6" fillId="0" borderId="0" xfId="0" applyFont="1" applyAlignment="1">
      <alignment/>
    </xf>
    <xf numFmtId="0" fontId="6" fillId="0" borderId="0" xfId="0" applyFont="1" applyBorder="1" applyAlignment="1" applyProtection="1">
      <alignment/>
      <protection hidden="1"/>
    </xf>
    <xf numFmtId="0" fontId="6" fillId="0" borderId="10" xfId="0" applyFont="1" applyBorder="1" applyAlignment="1" applyProtection="1">
      <alignment/>
      <protection hidden="1"/>
    </xf>
    <xf numFmtId="0" fontId="6" fillId="0" borderId="11" xfId="0" applyFont="1" applyBorder="1" applyAlignment="1" applyProtection="1">
      <alignment/>
      <protection hidden="1"/>
    </xf>
    <xf numFmtId="0" fontId="6" fillId="0" borderId="0" xfId="0" applyFont="1" applyAlignment="1" applyProtection="1">
      <alignment/>
      <protection hidden="1"/>
    </xf>
    <xf numFmtId="0" fontId="6" fillId="0" borderId="12" xfId="0" applyFont="1" applyBorder="1" applyAlignment="1" applyProtection="1">
      <alignment/>
      <protection hidden="1"/>
    </xf>
    <xf numFmtId="0" fontId="6" fillId="0" borderId="13" xfId="0" applyFont="1" applyBorder="1" applyAlignment="1" applyProtection="1">
      <alignment/>
      <protection hidden="1"/>
    </xf>
    <xf numFmtId="0" fontId="0" fillId="0" borderId="0" xfId="0" applyAlignment="1" applyProtection="1">
      <alignment/>
      <protection hidden="1"/>
    </xf>
    <xf numFmtId="0" fontId="0" fillId="0" borderId="0" xfId="0" applyFont="1" applyAlignment="1" applyProtection="1">
      <alignment/>
      <protection hidden="1"/>
    </xf>
    <xf numFmtId="0" fontId="5" fillId="0" borderId="14" xfId="0" applyFont="1" applyBorder="1" applyAlignment="1" applyProtection="1">
      <alignment/>
      <protection hidden="1"/>
    </xf>
    <xf numFmtId="0" fontId="0" fillId="0" borderId="0" xfId="0" applyBorder="1" applyAlignment="1" applyProtection="1">
      <alignment/>
      <protection hidden="1"/>
    </xf>
    <xf numFmtId="0" fontId="4" fillId="0" borderId="0" xfId="0" applyFont="1" applyAlignment="1" applyProtection="1">
      <alignment/>
      <protection hidden="1"/>
    </xf>
    <xf numFmtId="0" fontId="6" fillId="0" borderId="15" xfId="0" applyFont="1" applyBorder="1" applyAlignment="1" applyProtection="1">
      <alignment/>
      <protection hidden="1"/>
    </xf>
    <xf numFmtId="0" fontId="6" fillId="0" borderId="0" xfId="0" applyFont="1" applyFill="1" applyBorder="1" applyAlignment="1" applyProtection="1">
      <alignment/>
      <protection hidden="1"/>
    </xf>
    <xf numFmtId="0" fontId="5" fillId="0" borderId="0" xfId="0" applyFont="1" applyAlignment="1" applyProtection="1">
      <alignment/>
      <protection hidden="1"/>
    </xf>
    <xf numFmtId="49" fontId="0" fillId="0" borderId="0" xfId="0" applyNumberFormat="1" applyAlignment="1" applyProtection="1">
      <alignment horizontal="left"/>
      <protection hidden="1"/>
    </xf>
    <xf numFmtId="4" fontId="6" fillId="0" borderId="0" xfId="0" applyNumberFormat="1" applyFont="1" applyAlignment="1" applyProtection="1">
      <alignment/>
      <protection hidden="1"/>
    </xf>
    <xf numFmtId="4" fontId="6" fillId="0" borderId="0" xfId="0" applyNumberFormat="1" applyFont="1" applyFill="1" applyBorder="1" applyAlignment="1" applyProtection="1">
      <alignment/>
      <protection hidden="1"/>
    </xf>
    <xf numFmtId="22" fontId="6" fillId="0" borderId="0" xfId="0" applyNumberFormat="1" applyFont="1" applyAlignment="1" applyProtection="1">
      <alignment horizontal="left"/>
      <protection hidden="1"/>
    </xf>
    <xf numFmtId="0" fontId="7" fillId="0" borderId="0" xfId="0" applyFont="1" applyAlignment="1" applyProtection="1">
      <alignment horizontal="left"/>
      <protection hidden="1"/>
    </xf>
    <xf numFmtId="0" fontId="4" fillId="0" borderId="0" xfId="0" applyFont="1" applyBorder="1" applyAlignment="1" applyProtection="1">
      <alignment/>
      <protection hidden="1"/>
    </xf>
    <xf numFmtId="0" fontId="4" fillId="0" borderId="13" xfId="0" applyFont="1" applyBorder="1" applyAlignment="1" applyProtection="1">
      <alignment/>
      <protection hidden="1"/>
    </xf>
    <xf numFmtId="0" fontId="7" fillId="0" borderId="14" xfId="0" applyFont="1" applyBorder="1" applyAlignment="1" applyProtection="1">
      <alignment/>
      <protection hidden="1"/>
    </xf>
    <xf numFmtId="0" fontId="7" fillId="0" borderId="0" xfId="0" applyFont="1" applyBorder="1" applyAlignment="1" applyProtection="1">
      <alignment/>
      <protection hidden="1"/>
    </xf>
    <xf numFmtId="0" fontId="7" fillId="0" borderId="0" xfId="0" applyFont="1" applyAlignment="1" applyProtection="1">
      <alignment/>
      <protection hidden="1"/>
    </xf>
    <xf numFmtId="0" fontId="4" fillId="33" borderId="14" xfId="0" applyFont="1" applyFill="1" applyBorder="1" applyAlignment="1" applyProtection="1">
      <alignment/>
      <protection hidden="1"/>
    </xf>
    <xf numFmtId="0" fontId="4" fillId="33" borderId="13" xfId="0" applyFont="1" applyFill="1" applyBorder="1" applyAlignment="1" applyProtection="1">
      <alignment/>
      <protection hidden="1"/>
    </xf>
    <xf numFmtId="0" fontId="4" fillId="33" borderId="10" xfId="0" applyFont="1" applyFill="1" applyBorder="1" applyAlignment="1" applyProtection="1">
      <alignment/>
      <protection hidden="1"/>
    </xf>
    <xf numFmtId="0" fontId="4" fillId="33" borderId="0" xfId="0" applyFont="1" applyFill="1" applyAlignment="1" applyProtection="1">
      <alignment/>
      <protection hidden="1"/>
    </xf>
    <xf numFmtId="0" fontId="7" fillId="0" borderId="11" xfId="0" applyFont="1" applyBorder="1" applyAlignment="1" applyProtection="1">
      <alignment/>
      <protection hidden="1"/>
    </xf>
    <xf numFmtId="0" fontId="9" fillId="0" borderId="0" xfId="0" applyFont="1" applyAlignment="1" applyProtection="1">
      <alignment/>
      <protection hidden="1"/>
    </xf>
    <xf numFmtId="0" fontId="10" fillId="0" borderId="0" xfId="0" applyFont="1" applyAlignment="1" applyProtection="1">
      <alignment/>
      <protection hidden="1"/>
    </xf>
    <xf numFmtId="0" fontId="10" fillId="0" borderId="0" xfId="0" applyFont="1" applyBorder="1" applyAlignment="1" applyProtection="1">
      <alignment/>
      <protection hidden="1"/>
    </xf>
    <xf numFmtId="0" fontId="0" fillId="0" borderId="0" xfId="0" applyFill="1" applyBorder="1" applyAlignment="1" applyProtection="1">
      <alignment/>
      <protection hidden="1"/>
    </xf>
    <xf numFmtId="0" fontId="5" fillId="0" borderId="0" xfId="0" applyFont="1" applyFill="1" applyBorder="1" applyAlignment="1" applyProtection="1">
      <alignment/>
      <protection hidden="1"/>
    </xf>
    <xf numFmtId="0" fontId="5" fillId="0" borderId="0" xfId="0" applyFont="1" applyFill="1" applyBorder="1" applyAlignment="1" applyProtection="1">
      <alignment/>
      <protection hidden="1"/>
    </xf>
    <xf numFmtId="3" fontId="6" fillId="0" borderId="0" xfId="0" applyNumberFormat="1" applyFont="1" applyFill="1" applyBorder="1" applyAlignment="1" applyProtection="1" quotePrefix="1">
      <alignment/>
      <protection hidden="1"/>
    </xf>
    <xf numFmtId="3" fontId="6" fillId="0" borderId="0" xfId="0" applyNumberFormat="1" applyFont="1" applyAlignment="1" applyProtection="1" quotePrefix="1">
      <alignment/>
      <protection hidden="1"/>
    </xf>
    <xf numFmtId="4" fontId="6" fillId="0" borderId="16" xfId="0" applyNumberFormat="1" applyFont="1" applyBorder="1" applyAlignment="1" applyProtection="1">
      <alignment/>
      <protection hidden="1"/>
    </xf>
    <xf numFmtId="0" fontId="4" fillId="0" borderId="0" xfId="0" applyFont="1" applyFill="1" applyBorder="1" applyAlignment="1" applyProtection="1">
      <alignment/>
      <protection hidden="1"/>
    </xf>
    <xf numFmtId="3" fontId="6" fillId="0" borderId="0" xfId="0" applyNumberFormat="1" applyFont="1" applyBorder="1" applyAlignment="1" applyProtection="1" quotePrefix="1">
      <alignment/>
      <protection hidden="1"/>
    </xf>
    <xf numFmtId="3" fontId="0" fillId="0" borderId="0" xfId="0" applyNumberFormat="1" applyFont="1" applyBorder="1" applyAlignment="1" applyProtection="1" quotePrefix="1">
      <alignment/>
      <protection hidden="1"/>
    </xf>
    <xf numFmtId="3" fontId="0" fillId="33" borderId="0" xfId="0" applyNumberFormat="1" applyFont="1" applyFill="1" applyBorder="1" applyAlignment="1" applyProtection="1" quotePrefix="1">
      <alignment/>
      <protection hidden="1"/>
    </xf>
    <xf numFmtId="0" fontId="0" fillId="0" borderId="0" xfId="0" applyFont="1" applyBorder="1" applyAlignment="1" applyProtection="1">
      <alignment/>
      <protection hidden="1"/>
    </xf>
    <xf numFmtId="49" fontId="10" fillId="0" borderId="0" xfId="0" applyNumberFormat="1" applyFont="1" applyAlignment="1" applyProtection="1">
      <alignment/>
      <protection hidden="1"/>
    </xf>
    <xf numFmtId="170" fontId="0" fillId="0" borderId="0" xfId="0" applyNumberFormat="1" applyAlignment="1" applyProtection="1">
      <alignment horizontal="left"/>
      <protection hidden="1"/>
    </xf>
    <xf numFmtId="0" fontId="11" fillId="0" borderId="0" xfId="0" applyFont="1" applyAlignment="1" applyProtection="1">
      <alignment/>
      <protection hidden="1"/>
    </xf>
    <xf numFmtId="49" fontId="4" fillId="0" borderId="0" xfId="0" applyNumberFormat="1" applyFont="1" applyBorder="1" applyAlignment="1" applyProtection="1">
      <alignment horizontal="right"/>
      <protection hidden="1"/>
    </xf>
    <xf numFmtId="14" fontId="0" fillId="0" borderId="0" xfId="0" applyNumberFormat="1" applyAlignment="1" applyProtection="1">
      <alignment/>
      <protection hidden="1"/>
    </xf>
    <xf numFmtId="4" fontId="4" fillId="0" borderId="0" xfId="0" applyNumberFormat="1" applyFont="1" applyBorder="1" applyAlignment="1" applyProtection="1">
      <alignment horizontal="right"/>
      <protection hidden="1"/>
    </xf>
    <xf numFmtId="0" fontId="7" fillId="0" borderId="13" xfId="0" applyFont="1" applyBorder="1" applyAlignment="1" applyProtection="1">
      <alignment/>
      <protection hidden="1"/>
    </xf>
    <xf numFmtId="49" fontId="5" fillId="33" borderId="14" xfId="0" applyNumberFormat="1" applyFont="1" applyFill="1" applyBorder="1" applyAlignment="1" applyProtection="1">
      <alignment horizontal="left"/>
      <protection hidden="1"/>
    </xf>
    <xf numFmtId="0" fontId="7" fillId="0" borderId="10" xfId="0" applyFont="1" applyBorder="1" applyAlignment="1" applyProtection="1">
      <alignment/>
      <protection hidden="1"/>
    </xf>
    <xf numFmtId="49" fontId="7" fillId="0" borderId="11" xfId="0" applyNumberFormat="1" applyFont="1" applyBorder="1" applyAlignment="1" applyProtection="1">
      <alignment horizontal="right"/>
      <protection hidden="1"/>
    </xf>
    <xf numFmtId="4" fontId="6" fillId="34" borderId="12" xfId="0" applyNumberFormat="1" applyFont="1" applyFill="1" applyBorder="1" applyAlignment="1" applyProtection="1">
      <alignment/>
      <protection hidden="1"/>
    </xf>
    <xf numFmtId="4" fontId="6" fillId="34" borderId="11" xfId="0" applyNumberFormat="1" applyFont="1" applyFill="1" applyBorder="1" applyAlignment="1" applyProtection="1">
      <alignment/>
      <protection hidden="1"/>
    </xf>
    <xf numFmtId="0" fontId="1" fillId="0" borderId="0" xfId="0" applyFont="1" applyAlignment="1" applyProtection="1">
      <alignment horizontal="centerContinuous"/>
      <protection hidden="1"/>
    </xf>
    <xf numFmtId="0" fontId="12" fillId="0" borderId="14" xfId="0" applyFont="1" applyBorder="1" applyAlignment="1" applyProtection="1">
      <alignment/>
      <protection hidden="1"/>
    </xf>
    <xf numFmtId="0" fontId="10" fillId="0" borderId="17" xfId="0" applyFont="1" applyBorder="1" applyAlignment="1" applyProtection="1">
      <alignment/>
      <protection hidden="1"/>
    </xf>
    <xf numFmtId="0" fontId="10" fillId="0" borderId="18" xfId="0" applyFont="1" applyBorder="1" applyAlignment="1" applyProtection="1">
      <alignment/>
      <protection hidden="1"/>
    </xf>
    <xf numFmtId="49" fontId="10" fillId="0" borderId="0" xfId="0" applyNumberFormat="1" applyFont="1" applyAlignment="1" applyProtection="1">
      <alignment horizontal="center"/>
      <protection hidden="1"/>
    </xf>
    <xf numFmtId="49" fontId="10" fillId="0" borderId="0" xfId="0" applyNumberFormat="1" applyFont="1" applyBorder="1" applyAlignment="1" applyProtection="1">
      <alignment horizontal="center"/>
      <protection hidden="1"/>
    </xf>
    <xf numFmtId="0" fontId="10" fillId="0" borderId="14" xfId="0" applyFont="1" applyBorder="1" applyAlignment="1" applyProtection="1">
      <alignment/>
      <protection hidden="1"/>
    </xf>
    <xf numFmtId="0" fontId="10" fillId="0" borderId="19" xfId="0" applyFont="1" applyBorder="1" applyAlignment="1" applyProtection="1">
      <alignment/>
      <protection hidden="1"/>
    </xf>
    <xf numFmtId="0" fontId="12" fillId="0" borderId="20" xfId="0" applyFont="1" applyBorder="1" applyAlignment="1" applyProtection="1">
      <alignment/>
      <protection hidden="1"/>
    </xf>
    <xf numFmtId="0" fontId="10" fillId="0" borderId="21" xfId="0" applyFont="1" applyBorder="1" applyAlignment="1" applyProtection="1">
      <alignment horizontal="center"/>
      <protection hidden="1"/>
    </xf>
    <xf numFmtId="0" fontId="10" fillId="0" borderId="20" xfId="0" applyFont="1" applyBorder="1" applyAlignment="1" applyProtection="1">
      <alignment horizontal="center"/>
      <protection hidden="1"/>
    </xf>
    <xf numFmtId="49" fontId="0" fillId="0" borderId="0" xfId="0" applyNumberFormat="1" applyFont="1" applyBorder="1" applyAlignment="1" applyProtection="1">
      <alignment horizontal="left"/>
      <protection hidden="1"/>
    </xf>
    <xf numFmtId="170" fontId="0" fillId="0" borderId="0" xfId="0" applyNumberFormat="1" applyFont="1" applyBorder="1" applyAlignment="1" applyProtection="1">
      <alignment horizontal="left"/>
      <protection hidden="1"/>
    </xf>
    <xf numFmtId="0" fontId="1" fillId="0" borderId="14" xfId="0" applyFont="1" applyBorder="1" applyAlignment="1" applyProtection="1">
      <alignment/>
      <protection hidden="1"/>
    </xf>
    <xf numFmtId="0" fontId="1" fillId="0" borderId="13" xfId="0" applyFont="1" applyBorder="1" applyAlignment="1" applyProtection="1">
      <alignment/>
      <protection hidden="1"/>
    </xf>
    <xf numFmtId="0" fontId="0" fillId="0" borderId="13" xfId="0" applyFont="1" applyBorder="1" applyAlignment="1" applyProtection="1">
      <alignment/>
      <protection hidden="1"/>
    </xf>
    <xf numFmtId="0" fontId="0" fillId="0" borderId="10" xfId="0" applyFont="1" applyBorder="1" applyAlignment="1" applyProtection="1">
      <alignment/>
      <protection hidden="1"/>
    </xf>
    <xf numFmtId="0" fontId="0" fillId="0" borderId="18" xfId="0" applyFont="1" applyBorder="1" applyAlignment="1" applyProtection="1">
      <alignment/>
      <protection hidden="1"/>
    </xf>
    <xf numFmtId="0" fontId="0" fillId="0" borderId="22" xfId="0" applyFont="1" applyBorder="1" applyAlignment="1" applyProtection="1">
      <alignment/>
      <protection hidden="1"/>
    </xf>
    <xf numFmtId="49" fontId="0" fillId="0" borderId="12" xfId="0" applyNumberFormat="1" applyFont="1" applyBorder="1" applyAlignment="1" applyProtection="1">
      <alignment horizontal="center"/>
      <protection hidden="1"/>
    </xf>
    <xf numFmtId="0" fontId="0" fillId="0" borderId="19" xfId="0" applyFont="1" applyBorder="1" applyAlignment="1" applyProtection="1">
      <alignment/>
      <protection hidden="1"/>
    </xf>
    <xf numFmtId="0" fontId="0" fillId="0" borderId="19" xfId="0" applyFont="1" applyBorder="1" applyAlignment="1" applyProtection="1">
      <alignment horizontal="center"/>
      <protection hidden="1"/>
    </xf>
    <xf numFmtId="0" fontId="0" fillId="0" borderId="23" xfId="0" applyFont="1" applyBorder="1" applyAlignment="1" applyProtection="1">
      <alignment horizontal="center"/>
      <protection hidden="1"/>
    </xf>
    <xf numFmtId="0" fontId="0" fillId="0" borderId="19" xfId="0" applyFont="1" applyFill="1" applyBorder="1" applyAlignment="1" applyProtection="1">
      <alignment horizontal="center"/>
      <protection hidden="1"/>
    </xf>
    <xf numFmtId="0" fontId="0" fillId="0" borderId="20" xfId="0" applyFont="1" applyBorder="1" applyAlignment="1" applyProtection="1">
      <alignment horizontal="center"/>
      <protection hidden="1"/>
    </xf>
    <xf numFmtId="0" fontId="0" fillId="0" borderId="20" xfId="0" applyFont="1" applyFill="1" applyBorder="1" applyAlignment="1" applyProtection="1">
      <alignment horizontal="center"/>
      <protection hidden="1"/>
    </xf>
    <xf numFmtId="0" fontId="0" fillId="0" borderId="14" xfId="0" applyFont="1" applyBorder="1" applyAlignment="1" applyProtection="1">
      <alignment/>
      <protection hidden="1"/>
    </xf>
    <xf numFmtId="3" fontId="0" fillId="0" borderId="11" xfId="0" applyNumberFormat="1" applyFont="1" applyFill="1" applyBorder="1" applyAlignment="1" applyProtection="1">
      <alignment horizontal="right"/>
      <protection hidden="1"/>
    </xf>
    <xf numFmtId="3" fontId="0" fillId="0" borderId="0" xfId="0" applyNumberFormat="1" applyFont="1" applyFill="1" applyBorder="1" applyAlignment="1" applyProtection="1">
      <alignment/>
      <protection hidden="1"/>
    </xf>
    <xf numFmtId="10" fontId="0" fillId="0" borderId="0" xfId="0" applyNumberFormat="1" applyFont="1" applyFill="1" applyBorder="1" applyAlignment="1" applyProtection="1">
      <alignment/>
      <protection hidden="1"/>
    </xf>
    <xf numFmtId="4" fontId="0" fillId="0" borderId="0" xfId="0" applyNumberFormat="1" applyFont="1" applyFill="1" applyBorder="1" applyAlignment="1" applyProtection="1">
      <alignment/>
      <protection hidden="1"/>
    </xf>
    <xf numFmtId="0" fontId="3" fillId="0" borderId="14" xfId="0" applyFont="1" applyBorder="1" applyAlignment="1" applyProtection="1">
      <alignment/>
      <protection hidden="1"/>
    </xf>
    <xf numFmtId="3" fontId="0" fillId="0" borderId="0" xfId="0" applyNumberFormat="1" applyFont="1" applyBorder="1" applyAlignment="1" applyProtection="1">
      <alignment/>
      <protection hidden="1"/>
    </xf>
    <xf numFmtId="4" fontId="0" fillId="0" borderId="20" xfId="0" applyNumberFormat="1" applyFont="1" applyBorder="1" applyAlignment="1" applyProtection="1">
      <alignment/>
      <protection hidden="1"/>
    </xf>
    <xf numFmtId="4" fontId="0" fillId="0" borderId="11" xfId="0" applyNumberFormat="1" applyFont="1" applyBorder="1" applyAlignment="1" applyProtection="1">
      <alignment/>
      <protection hidden="1"/>
    </xf>
    <xf numFmtId="4" fontId="1" fillId="0" borderId="11" xfId="0" applyNumberFormat="1" applyFont="1" applyBorder="1" applyAlignment="1" applyProtection="1">
      <alignment/>
      <protection hidden="1"/>
    </xf>
    <xf numFmtId="4" fontId="0" fillId="0" borderId="19" xfId="0" applyNumberFormat="1" applyFont="1" applyBorder="1" applyAlignment="1" applyProtection="1">
      <alignment/>
      <protection hidden="1"/>
    </xf>
    <xf numFmtId="4" fontId="0" fillId="0" borderId="0" xfId="0" applyNumberFormat="1" applyFont="1" applyBorder="1" applyAlignment="1" applyProtection="1">
      <alignment/>
      <protection hidden="1"/>
    </xf>
    <xf numFmtId="0" fontId="3" fillId="0" borderId="13" xfId="0" applyFont="1" applyBorder="1" applyAlignment="1" applyProtection="1">
      <alignment/>
      <protection hidden="1"/>
    </xf>
    <xf numFmtId="0" fontId="2" fillId="0" borderId="18" xfId="0" applyFont="1" applyBorder="1" applyAlignment="1" applyProtection="1">
      <alignment/>
      <protection hidden="1"/>
    </xf>
    <xf numFmtId="0" fontId="0" fillId="0" borderId="0" xfId="0" applyFont="1" applyBorder="1" applyAlignment="1" applyProtection="1">
      <alignment horizontal="center"/>
      <protection hidden="1"/>
    </xf>
    <xf numFmtId="0" fontId="0" fillId="0" borderId="11" xfId="0" applyFont="1" applyBorder="1" applyAlignment="1" applyProtection="1">
      <alignment horizontal="center"/>
      <protection hidden="1"/>
    </xf>
    <xf numFmtId="0" fontId="0" fillId="0" borderId="22" xfId="0" applyFont="1" applyBorder="1" applyAlignment="1" applyProtection="1">
      <alignment horizontal="center"/>
      <protection hidden="1"/>
    </xf>
    <xf numFmtId="4" fontId="1" fillId="0" borderId="24" xfId="0" applyNumberFormat="1" applyFont="1" applyBorder="1" applyAlignment="1" applyProtection="1">
      <alignment/>
      <protection hidden="1"/>
    </xf>
    <xf numFmtId="0" fontId="1" fillId="0" borderId="0" xfId="0" applyFont="1" applyAlignment="1" applyProtection="1">
      <alignment/>
      <protection hidden="1"/>
    </xf>
    <xf numFmtId="4" fontId="0" fillId="0" borderId="25" xfId="0" applyNumberFormat="1" applyFont="1" applyFill="1" applyBorder="1" applyAlignment="1" applyProtection="1" quotePrefix="1">
      <alignment horizontal="right"/>
      <protection hidden="1"/>
    </xf>
    <xf numFmtId="0" fontId="3" fillId="0" borderId="20" xfId="0" applyFont="1" applyBorder="1" applyAlignment="1" applyProtection="1">
      <alignment/>
      <protection hidden="1"/>
    </xf>
    <xf numFmtId="49" fontId="10" fillId="0" borderId="0" xfId="0" applyNumberFormat="1" applyFont="1" applyBorder="1" applyAlignment="1" applyProtection="1">
      <alignment horizontal="centerContinuous"/>
      <protection hidden="1"/>
    </xf>
    <xf numFmtId="0" fontId="10" fillId="0" borderId="12" xfId="0" applyFont="1" applyBorder="1" applyAlignment="1" applyProtection="1">
      <alignment/>
      <protection hidden="1"/>
    </xf>
    <xf numFmtId="0" fontId="10" fillId="0" borderId="12" xfId="0" applyFont="1" applyBorder="1" applyAlignment="1" applyProtection="1">
      <alignment horizontal="center"/>
      <protection hidden="1"/>
    </xf>
    <xf numFmtId="0" fontId="12" fillId="0" borderId="26" xfId="0" applyFont="1" applyBorder="1" applyAlignment="1" applyProtection="1">
      <alignment/>
      <protection hidden="1"/>
    </xf>
    <xf numFmtId="0" fontId="10" fillId="0" borderId="27" xfId="0" applyFont="1" applyBorder="1" applyAlignment="1" applyProtection="1">
      <alignment horizontal="center"/>
      <protection hidden="1"/>
    </xf>
    <xf numFmtId="0" fontId="10" fillId="0" borderId="20" xfId="0" applyFont="1" applyBorder="1" applyAlignment="1" applyProtection="1">
      <alignment/>
      <protection hidden="1"/>
    </xf>
    <xf numFmtId="0" fontId="12" fillId="0" borderId="11" xfId="0" applyFont="1" applyBorder="1" applyAlignment="1" applyProtection="1">
      <alignment/>
      <protection hidden="1"/>
    </xf>
    <xf numFmtId="0" fontId="12" fillId="0" borderId="0" xfId="0" applyFont="1" applyFill="1" applyBorder="1" applyAlignment="1" applyProtection="1">
      <alignment/>
      <protection hidden="1"/>
    </xf>
    <xf numFmtId="0" fontId="10" fillId="0" borderId="0" xfId="0" applyFont="1" applyFill="1" applyAlignment="1" applyProtection="1">
      <alignment/>
      <protection hidden="1"/>
    </xf>
    <xf numFmtId="0" fontId="10" fillId="0" borderId="11" xfId="0" applyFont="1" applyFill="1" applyBorder="1" applyAlignment="1" applyProtection="1">
      <alignment/>
      <protection hidden="1"/>
    </xf>
    <xf numFmtId="4" fontId="10" fillId="0" borderId="0" xfId="0" applyNumberFormat="1" applyFont="1" applyFill="1" applyAlignment="1" applyProtection="1">
      <alignment/>
      <protection hidden="1"/>
    </xf>
    <xf numFmtId="10" fontId="0" fillId="0" borderId="11" xfId="0" applyNumberFormat="1" applyFont="1" applyBorder="1" applyAlignment="1" applyProtection="1">
      <alignment horizontal="center"/>
      <protection hidden="1"/>
    </xf>
    <xf numFmtId="0" fontId="0" fillId="0" borderId="11" xfId="0" applyFont="1" applyBorder="1" applyAlignment="1" applyProtection="1">
      <alignment/>
      <protection hidden="1"/>
    </xf>
    <xf numFmtId="10" fontId="0" fillId="0" borderId="14" xfId="0" applyNumberFormat="1" applyFont="1" applyBorder="1" applyAlignment="1" applyProtection="1">
      <alignment/>
      <protection hidden="1"/>
    </xf>
    <xf numFmtId="4" fontId="0" fillId="0" borderId="10" xfId="0" applyNumberFormat="1" applyFont="1" applyBorder="1" applyAlignment="1" applyProtection="1">
      <alignment/>
      <protection hidden="1"/>
    </xf>
    <xf numFmtId="3" fontId="0" fillId="35" borderId="11" xfId="0" applyNumberFormat="1" applyFont="1" applyFill="1" applyBorder="1" applyAlignment="1" applyProtection="1">
      <alignment horizontal="right"/>
      <protection locked="0"/>
    </xf>
    <xf numFmtId="169" fontId="7" fillId="35" borderId="11" xfId="0" applyNumberFormat="1" applyFont="1" applyFill="1" applyBorder="1" applyAlignment="1" applyProtection="1">
      <alignment horizontal="right"/>
      <protection locked="0"/>
    </xf>
    <xf numFmtId="4" fontId="7" fillId="35" borderId="11" xfId="0" applyNumberFormat="1" applyFont="1" applyFill="1" applyBorder="1" applyAlignment="1" applyProtection="1">
      <alignment horizontal="right"/>
      <protection locked="0"/>
    </xf>
    <xf numFmtId="4" fontId="7" fillId="35" borderId="11" xfId="0" applyNumberFormat="1" applyFont="1" applyFill="1" applyBorder="1" applyAlignment="1" applyProtection="1">
      <alignment horizontal="center"/>
      <protection locked="0"/>
    </xf>
    <xf numFmtId="0" fontId="4" fillId="35" borderId="13" xfId="0" applyFont="1" applyFill="1" applyBorder="1" applyAlignment="1" applyProtection="1">
      <alignment/>
      <protection locked="0"/>
    </xf>
    <xf numFmtId="4" fontId="0" fillId="0" borderId="0" xfId="0" applyNumberFormat="1" applyAlignment="1">
      <alignment/>
    </xf>
    <xf numFmtId="0" fontId="10" fillId="35" borderId="18" xfId="0" applyFont="1" applyFill="1" applyBorder="1" applyAlignment="1" applyProtection="1">
      <alignment/>
      <protection locked="0"/>
    </xf>
    <xf numFmtId="49" fontId="10" fillId="35" borderId="11" xfId="0" applyNumberFormat="1" applyFont="1" applyFill="1" applyBorder="1" applyAlignment="1" applyProtection="1">
      <alignment/>
      <protection locked="0"/>
    </xf>
    <xf numFmtId="0" fontId="3" fillId="0" borderId="0" xfId="0" applyFont="1" applyBorder="1" applyAlignment="1" applyProtection="1">
      <alignment/>
      <protection hidden="1"/>
    </xf>
    <xf numFmtId="3" fontId="0" fillId="0" borderId="0" xfId="0" applyNumberFormat="1" applyAlignment="1">
      <alignment/>
    </xf>
    <xf numFmtId="3" fontId="0" fillId="0" borderId="0" xfId="0" applyNumberFormat="1" applyFont="1" applyFill="1" applyBorder="1" applyAlignment="1" applyProtection="1">
      <alignment horizontal="right"/>
      <protection hidden="1"/>
    </xf>
    <xf numFmtId="4" fontId="0" fillId="0" borderId="0" xfId="0" applyNumberFormat="1" applyFont="1" applyFill="1" applyBorder="1" applyAlignment="1" applyProtection="1">
      <alignment horizontal="right"/>
      <protection hidden="1"/>
    </xf>
    <xf numFmtId="3" fontId="0" fillId="0" borderId="11" xfId="0" applyNumberFormat="1" applyFont="1" applyBorder="1" applyAlignment="1" applyProtection="1">
      <alignment/>
      <protection hidden="1"/>
    </xf>
    <xf numFmtId="3" fontId="0" fillId="0" borderId="15" xfId="0" applyNumberFormat="1" applyFont="1" applyFill="1" applyBorder="1" applyAlignment="1" applyProtection="1">
      <alignment/>
      <protection hidden="1"/>
    </xf>
    <xf numFmtId="10" fontId="0" fillId="0" borderId="15" xfId="0" applyNumberFormat="1" applyFont="1" applyFill="1" applyBorder="1" applyAlignment="1" applyProtection="1">
      <alignment/>
      <protection hidden="1"/>
    </xf>
    <xf numFmtId="4" fontId="0" fillId="0" borderId="11" xfId="0" applyNumberFormat="1" applyFont="1" applyFill="1" applyBorder="1" applyAlignment="1" applyProtection="1">
      <alignment/>
      <protection hidden="1"/>
    </xf>
    <xf numFmtId="0" fontId="0" fillId="0" borderId="0" xfId="0" applyFont="1" applyAlignment="1" applyProtection="1">
      <alignment horizontal="center"/>
      <protection hidden="1"/>
    </xf>
    <xf numFmtId="0" fontId="0" fillId="0" borderId="27" xfId="0" applyFont="1" applyBorder="1" applyAlignment="1" applyProtection="1">
      <alignment horizontal="center"/>
      <protection hidden="1"/>
    </xf>
    <xf numFmtId="49" fontId="0" fillId="0" borderId="19" xfId="0" applyNumberFormat="1" applyFont="1" applyBorder="1" applyAlignment="1" applyProtection="1">
      <alignment horizontal="center"/>
      <protection hidden="1"/>
    </xf>
    <xf numFmtId="0" fontId="1" fillId="0" borderId="0" xfId="0" applyFont="1" applyBorder="1" applyAlignment="1" applyProtection="1">
      <alignment/>
      <protection hidden="1"/>
    </xf>
    <xf numFmtId="0" fontId="5" fillId="0" borderId="17" xfId="0" applyFont="1" applyBorder="1" applyAlignment="1" applyProtection="1">
      <alignment/>
      <protection hidden="1"/>
    </xf>
    <xf numFmtId="166" fontId="6" fillId="34" borderId="12" xfId="0" applyNumberFormat="1" applyFont="1" applyFill="1" applyBorder="1" applyAlignment="1" applyProtection="1">
      <alignment horizontal="right"/>
      <protection hidden="1"/>
    </xf>
    <xf numFmtId="2" fontId="6" fillId="36" borderId="10" xfId="0" applyNumberFormat="1" applyFont="1" applyFill="1" applyBorder="1" applyAlignment="1" applyProtection="1">
      <alignment/>
      <protection hidden="1"/>
    </xf>
    <xf numFmtId="2" fontId="6" fillId="36" borderId="0" xfId="0" applyNumberFormat="1" applyFont="1" applyFill="1" applyAlignment="1" applyProtection="1">
      <alignment horizontal="center"/>
      <protection hidden="1"/>
    </xf>
    <xf numFmtId="2" fontId="6" fillId="36" borderId="13" xfId="0" applyNumberFormat="1" applyFont="1" applyFill="1" applyBorder="1" applyAlignment="1" applyProtection="1">
      <alignment horizontal="center"/>
      <protection hidden="1"/>
    </xf>
    <xf numFmtId="0" fontId="0" fillId="0" borderId="12" xfId="0" applyFont="1" applyBorder="1" applyAlignment="1" applyProtection="1">
      <alignment/>
      <protection hidden="1"/>
    </xf>
    <xf numFmtId="0" fontId="0" fillId="0" borderId="20" xfId="0" applyFont="1" applyBorder="1" applyAlignment="1" applyProtection="1">
      <alignment/>
      <protection hidden="1"/>
    </xf>
    <xf numFmtId="0" fontId="0" fillId="0" borderId="11" xfId="0" applyFont="1" applyFill="1" applyBorder="1" applyAlignment="1" applyProtection="1">
      <alignment/>
      <protection hidden="1"/>
    </xf>
    <xf numFmtId="0" fontId="5" fillId="0" borderId="11" xfId="0" applyFont="1" applyBorder="1" applyAlignment="1" applyProtection="1">
      <alignment/>
      <protection hidden="1"/>
    </xf>
    <xf numFmtId="2" fontId="6" fillId="36" borderId="11" xfId="0" applyNumberFormat="1" applyFont="1" applyFill="1" applyBorder="1" applyAlignment="1" applyProtection="1">
      <alignment/>
      <protection hidden="1"/>
    </xf>
    <xf numFmtId="10" fontId="0" fillId="0" borderId="11" xfId="0" applyNumberFormat="1" applyFont="1" applyFill="1" applyBorder="1" applyAlignment="1" applyProtection="1">
      <alignment horizontal="center"/>
      <protection hidden="1"/>
    </xf>
    <xf numFmtId="49" fontId="0" fillId="0" borderId="11" xfId="0" applyNumberFormat="1" applyFont="1" applyBorder="1" applyAlignment="1" applyProtection="1">
      <alignment horizontal="center"/>
      <protection hidden="1"/>
    </xf>
    <xf numFmtId="0" fontId="1" fillId="0" borderId="11" xfId="0" applyFont="1" applyBorder="1" applyAlignment="1" applyProtection="1">
      <alignment horizontal="center"/>
      <protection hidden="1"/>
    </xf>
    <xf numFmtId="10" fontId="0" fillId="35" borderId="11" xfId="0" applyNumberFormat="1" applyFont="1" applyFill="1" applyBorder="1" applyAlignment="1" applyProtection="1">
      <alignment horizontal="right"/>
      <protection locked="0"/>
    </xf>
    <xf numFmtId="4" fontId="0" fillId="35" borderId="11" xfId="0" applyNumberFormat="1" applyFont="1" applyFill="1" applyBorder="1" applyAlignment="1" applyProtection="1">
      <alignment/>
      <protection locked="0"/>
    </xf>
    <xf numFmtId="3" fontId="0" fillId="34" borderId="11" xfId="0" applyNumberFormat="1" applyFont="1" applyFill="1" applyBorder="1" applyAlignment="1" applyProtection="1">
      <alignment/>
      <protection hidden="1"/>
    </xf>
    <xf numFmtId="4" fontId="0" fillId="35" borderId="11" xfId="0" applyNumberFormat="1" applyFont="1" applyFill="1" applyBorder="1" applyAlignment="1" applyProtection="1">
      <alignment horizontal="right"/>
      <protection locked="0"/>
    </xf>
    <xf numFmtId="4" fontId="0" fillId="35" borderId="12" xfId="0" applyNumberFormat="1" applyFont="1" applyFill="1" applyBorder="1" applyAlignment="1" applyProtection="1">
      <alignment/>
      <protection locked="0"/>
    </xf>
    <xf numFmtId="3" fontId="0" fillId="34" borderId="11" xfId="0" applyNumberFormat="1" applyFont="1" applyFill="1" applyBorder="1" applyAlignment="1" applyProtection="1">
      <alignment horizontal="right"/>
      <protection hidden="1"/>
    </xf>
    <xf numFmtId="4" fontId="0" fillId="34" borderId="11" xfId="0" applyNumberFormat="1" applyFont="1" applyFill="1" applyBorder="1" applyAlignment="1" applyProtection="1">
      <alignment/>
      <protection hidden="1"/>
    </xf>
    <xf numFmtId="0" fontId="0" fillId="0" borderId="11" xfId="0" applyFont="1" applyBorder="1" applyAlignment="1" applyProtection="1">
      <alignment/>
      <protection hidden="1"/>
    </xf>
    <xf numFmtId="4" fontId="1" fillId="34" borderId="11" xfId="0" applyNumberFormat="1" applyFont="1" applyFill="1" applyBorder="1" applyAlignment="1" applyProtection="1">
      <alignment/>
      <protection hidden="1"/>
    </xf>
    <xf numFmtId="4" fontId="0" fillId="0" borderId="0" xfId="0" applyNumberFormat="1" applyFont="1" applyAlignment="1" applyProtection="1">
      <alignment/>
      <protection hidden="1"/>
    </xf>
    <xf numFmtId="4" fontId="0" fillId="0" borderId="11" xfId="0" applyNumberFormat="1" applyFont="1" applyBorder="1" applyAlignment="1" applyProtection="1">
      <alignment horizontal="center"/>
      <protection hidden="1"/>
    </xf>
    <xf numFmtId="4" fontId="0" fillId="34" borderId="12" xfId="0" applyNumberFormat="1" applyFont="1" applyFill="1" applyBorder="1" applyAlignment="1" applyProtection="1">
      <alignment horizontal="right"/>
      <protection hidden="1"/>
    </xf>
    <xf numFmtId="4" fontId="0" fillId="34" borderId="11" xfId="0" applyNumberFormat="1" applyFont="1" applyFill="1" applyBorder="1" applyAlignment="1" applyProtection="1">
      <alignment horizontal="right"/>
      <protection hidden="1"/>
    </xf>
    <xf numFmtId="4" fontId="0" fillId="34" borderId="12" xfId="0" applyNumberFormat="1" applyFont="1" applyFill="1" applyBorder="1" applyAlignment="1" applyProtection="1">
      <alignment/>
      <protection hidden="1"/>
    </xf>
    <xf numFmtId="4" fontId="0" fillId="34" borderId="11" xfId="0" applyNumberFormat="1" applyFont="1" applyFill="1" applyBorder="1" applyAlignment="1" applyProtection="1" quotePrefix="1">
      <alignment/>
      <protection hidden="1"/>
    </xf>
    <xf numFmtId="4" fontId="0" fillId="34" borderId="25" xfId="0" applyNumberFormat="1" applyFont="1" applyFill="1" applyBorder="1" applyAlignment="1" applyProtection="1">
      <alignment/>
      <protection hidden="1"/>
    </xf>
    <xf numFmtId="4" fontId="0" fillId="34" borderId="25" xfId="0" applyNumberFormat="1" applyFont="1" applyFill="1" applyBorder="1" applyAlignment="1" applyProtection="1" quotePrefix="1">
      <alignment/>
      <protection hidden="1"/>
    </xf>
    <xf numFmtId="4" fontId="0" fillId="0" borderId="0" xfId="0" applyNumberFormat="1" applyFont="1" applyBorder="1" applyAlignment="1" applyProtection="1" quotePrefix="1">
      <alignment/>
      <protection hidden="1"/>
    </xf>
    <xf numFmtId="4" fontId="0" fillId="34" borderId="25" xfId="0" applyNumberFormat="1" applyFont="1" applyFill="1" applyBorder="1" applyAlignment="1" applyProtection="1" quotePrefix="1">
      <alignment horizontal="right"/>
      <protection hidden="1"/>
    </xf>
    <xf numFmtId="0" fontId="1" fillId="0" borderId="0" xfId="0" applyFont="1" applyFill="1" applyBorder="1" applyAlignment="1" applyProtection="1">
      <alignment/>
      <protection hidden="1"/>
    </xf>
    <xf numFmtId="0" fontId="0" fillId="0" borderId="0" xfId="0" applyFont="1" applyFill="1" applyBorder="1" applyAlignment="1" applyProtection="1">
      <alignment/>
      <protection hidden="1"/>
    </xf>
    <xf numFmtId="0" fontId="0" fillId="0" borderId="14" xfId="0" applyFont="1" applyBorder="1" applyAlignment="1" applyProtection="1">
      <alignment horizontal="center"/>
      <protection hidden="1"/>
    </xf>
    <xf numFmtId="0" fontId="0" fillId="0" borderId="10" xfId="0" applyFont="1" applyBorder="1" applyAlignment="1" applyProtection="1">
      <alignment horizontal="centerContinuous"/>
      <protection hidden="1"/>
    </xf>
    <xf numFmtId="49" fontId="0" fillId="34" borderId="10" xfId="0" applyNumberFormat="1" applyFont="1" applyFill="1" applyBorder="1" applyAlignment="1" applyProtection="1">
      <alignment horizontal="left"/>
      <protection hidden="1"/>
    </xf>
    <xf numFmtId="49" fontId="0" fillId="34" borderId="10" xfId="0" applyNumberFormat="1" applyFont="1" applyFill="1" applyBorder="1" applyAlignment="1" applyProtection="1">
      <alignment horizontal="right"/>
      <protection hidden="1"/>
    </xf>
    <xf numFmtId="169" fontId="0" fillId="34" borderId="11" xfId="0" applyNumberFormat="1" applyFont="1" applyFill="1" applyBorder="1" applyAlignment="1" applyProtection="1">
      <alignment horizontal="right"/>
      <protection hidden="1"/>
    </xf>
    <xf numFmtId="167" fontId="0" fillId="34" borderId="11" xfId="0" applyNumberFormat="1" applyFont="1" applyFill="1" applyBorder="1" applyAlignment="1" applyProtection="1">
      <alignment horizontal="right"/>
      <protection hidden="1"/>
    </xf>
    <xf numFmtId="170" fontId="0" fillId="34" borderId="11" xfId="0" applyNumberFormat="1" applyFont="1" applyFill="1" applyBorder="1" applyAlignment="1" applyProtection="1">
      <alignment horizontal="right"/>
      <protection hidden="1"/>
    </xf>
    <xf numFmtId="49" fontId="0" fillId="34" borderId="11" xfId="0" applyNumberFormat="1" applyFont="1" applyFill="1" applyBorder="1" applyAlignment="1" applyProtection="1">
      <alignment horizontal="right"/>
      <protection hidden="1"/>
    </xf>
    <xf numFmtId="0" fontId="0" fillId="0" borderId="0" xfId="0" applyFill="1" applyAlignment="1" applyProtection="1">
      <alignment/>
      <protection hidden="1"/>
    </xf>
    <xf numFmtId="0" fontId="7" fillId="0" borderId="26" xfId="0" applyFont="1" applyBorder="1" applyAlignment="1" applyProtection="1">
      <alignment/>
      <protection hidden="1"/>
    </xf>
    <xf numFmtId="0" fontId="7" fillId="0" borderId="20" xfId="0" applyFont="1" applyBorder="1" applyAlignment="1" applyProtection="1">
      <alignment/>
      <protection hidden="1"/>
    </xf>
    <xf numFmtId="49" fontId="4" fillId="35" borderId="13" xfId="0" applyNumberFormat="1" applyFont="1" applyFill="1" applyBorder="1" applyAlignment="1" applyProtection="1">
      <alignment/>
      <protection locked="0"/>
    </xf>
    <xf numFmtId="0" fontId="4" fillId="35" borderId="10" xfId="0" applyFont="1" applyFill="1" applyBorder="1" applyAlignment="1" applyProtection="1">
      <alignment/>
      <protection locked="0"/>
    </xf>
    <xf numFmtId="0" fontId="4" fillId="35" borderId="14" xfId="0" applyFont="1" applyFill="1" applyBorder="1" applyAlignment="1" applyProtection="1">
      <alignment/>
      <protection locked="0"/>
    </xf>
    <xf numFmtId="49" fontId="4" fillId="0" borderId="14" xfId="0" applyNumberFormat="1" applyFont="1" applyFill="1" applyBorder="1" applyAlignment="1" applyProtection="1">
      <alignment/>
      <protection hidden="1"/>
    </xf>
    <xf numFmtId="49" fontId="4" fillId="0" borderId="13" xfId="0" applyNumberFormat="1" applyFont="1" applyFill="1" applyBorder="1" applyAlignment="1" applyProtection="1">
      <alignment/>
      <protection hidden="1"/>
    </xf>
    <xf numFmtId="0" fontId="7" fillId="0" borderId="0" xfId="0" applyFont="1" applyFill="1" applyBorder="1" applyAlignment="1" applyProtection="1">
      <alignment/>
      <protection hidden="1"/>
    </xf>
    <xf numFmtId="0" fontId="7" fillId="0" borderId="0" xfId="0" applyFont="1" applyFill="1" applyBorder="1" applyAlignment="1" applyProtection="1">
      <alignment horizontal="right"/>
      <protection hidden="1"/>
    </xf>
    <xf numFmtId="0" fontId="8" fillId="35" borderId="13" xfId="0" applyFont="1" applyFill="1" applyBorder="1" applyAlignment="1" applyProtection="1">
      <alignment/>
      <protection locked="0"/>
    </xf>
    <xf numFmtId="0" fontId="8" fillId="35" borderId="10" xfId="0" applyFont="1" applyFill="1" applyBorder="1" applyAlignment="1" applyProtection="1">
      <alignment/>
      <protection locked="0"/>
    </xf>
    <xf numFmtId="49" fontId="7" fillId="35" borderId="11" xfId="0" applyNumberFormat="1" applyFont="1" applyFill="1" applyBorder="1" applyAlignment="1" applyProtection="1">
      <alignment horizontal="right"/>
      <protection locked="0"/>
    </xf>
    <xf numFmtId="0" fontId="14" fillId="0" borderId="0" xfId="0" applyFont="1" applyBorder="1" applyAlignment="1" applyProtection="1">
      <alignment/>
      <protection hidden="1"/>
    </xf>
    <xf numFmtId="0" fontId="11" fillId="0" borderId="14" xfId="0" applyFont="1" applyBorder="1" applyAlignment="1" applyProtection="1">
      <alignment/>
      <protection hidden="1"/>
    </xf>
    <xf numFmtId="0" fontId="11" fillId="0" borderId="10" xfId="0" applyFont="1" applyBorder="1" applyAlignment="1" applyProtection="1">
      <alignment/>
      <protection hidden="1"/>
    </xf>
    <xf numFmtId="0" fontId="11" fillId="0" borderId="11" xfId="0" applyFont="1" applyBorder="1" applyAlignment="1" applyProtection="1">
      <alignment/>
      <protection hidden="1"/>
    </xf>
    <xf numFmtId="4" fontId="10" fillId="35" borderId="11" xfId="0" applyNumberFormat="1" applyFont="1" applyFill="1" applyBorder="1" applyAlignment="1" applyProtection="1">
      <alignment/>
      <protection locked="0"/>
    </xf>
    <xf numFmtId="4" fontId="10" fillId="0" borderId="11" xfId="0" applyNumberFormat="1" applyFont="1" applyFill="1" applyBorder="1" applyAlignment="1" applyProtection="1">
      <alignment/>
      <protection hidden="1"/>
    </xf>
    <xf numFmtId="4" fontId="10" fillId="0" borderId="11" xfId="0" applyNumberFormat="1" applyFont="1" applyFill="1" applyBorder="1" applyAlignment="1" applyProtection="1">
      <alignment horizontal="center"/>
      <protection hidden="1"/>
    </xf>
    <xf numFmtId="4" fontId="12" fillId="0" borderId="10" xfId="0" applyNumberFormat="1" applyFont="1" applyFill="1" applyBorder="1" applyAlignment="1" applyProtection="1">
      <alignment/>
      <protection hidden="1"/>
    </xf>
    <xf numFmtId="4" fontId="10" fillId="0" borderId="0" xfId="0" applyNumberFormat="1" applyFont="1" applyFill="1" applyBorder="1" applyAlignment="1" applyProtection="1">
      <alignment/>
      <protection hidden="1"/>
    </xf>
    <xf numFmtId="4" fontId="10" fillId="0" borderId="14" xfId="0" applyNumberFormat="1" applyFont="1" applyFill="1" applyBorder="1" applyAlignment="1" applyProtection="1">
      <alignment/>
      <protection hidden="1"/>
    </xf>
    <xf numFmtId="4" fontId="10" fillId="0" borderId="13" xfId="0" applyNumberFormat="1" applyFont="1" applyFill="1" applyBorder="1" applyAlignment="1" applyProtection="1">
      <alignment/>
      <protection hidden="1"/>
    </xf>
    <xf numFmtId="4" fontId="10" fillId="0" borderId="10" xfId="0" applyNumberFormat="1" applyFont="1" applyFill="1" applyBorder="1" applyAlignment="1" applyProtection="1">
      <alignment/>
      <protection hidden="1"/>
    </xf>
    <xf numFmtId="4" fontId="10" fillId="0" borderId="0" xfId="0" applyNumberFormat="1" applyFont="1" applyFill="1" applyBorder="1" applyAlignment="1" applyProtection="1">
      <alignment horizontal="center"/>
      <protection hidden="1"/>
    </xf>
    <xf numFmtId="4" fontId="10" fillId="0" borderId="11" xfId="0" applyNumberFormat="1" applyFont="1" applyFill="1" applyBorder="1" applyAlignment="1" applyProtection="1" quotePrefix="1">
      <alignment/>
      <protection hidden="1"/>
    </xf>
    <xf numFmtId="4" fontId="10" fillId="0" borderId="19" xfId="0" applyNumberFormat="1" applyFont="1" applyFill="1" applyBorder="1" applyAlignment="1" applyProtection="1">
      <alignment horizontal="center"/>
      <protection hidden="1"/>
    </xf>
    <xf numFmtId="4" fontId="12" fillId="0" borderId="11" xfId="0" applyNumberFormat="1" applyFont="1" applyFill="1" applyBorder="1" applyAlignment="1" applyProtection="1">
      <alignment/>
      <protection hidden="1"/>
    </xf>
    <xf numFmtId="4" fontId="0" fillId="0" borderId="0" xfId="0" applyNumberFormat="1" applyFill="1" applyBorder="1" applyAlignment="1" applyProtection="1">
      <alignment/>
      <protection hidden="1"/>
    </xf>
    <xf numFmtId="4" fontId="12" fillId="0" borderId="0" xfId="0" applyNumberFormat="1" applyFont="1" applyFill="1" applyBorder="1" applyAlignment="1" applyProtection="1">
      <alignment/>
      <protection hidden="1"/>
    </xf>
    <xf numFmtId="4" fontId="10" fillId="0" borderId="0" xfId="0" applyNumberFormat="1" applyFont="1" applyFill="1" applyAlignment="1" applyProtection="1">
      <alignment horizontal="center"/>
      <protection hidden="1"/>
    </xf>
    <xf numFmtId="4" fontId="10" fillId="0" borderId="0" xfId="0" applyNumberFormat="1" applyFont="1" applyFill="1" applyAlignment="1" applyProtection="1">
      <alignment horizontal="centerContinuous"/>
      <protection hidden="1"/>
    </xf>
    <xf numFmtId="4" fontId="10" fillId="0" borderId="12" xfId="0" applyNumberFormat="1" applyFont="1" applyFill="1" applyBorder="1" applyAlignment="1" applyProtection="1">
      <alignment/>
      <protection hidden="1"/>
    </xf>
    <xf numFmtId="4" fontId="10" fillId="0" borderId="12" xfId="0" applyNumberFormat="1" applyFont="1" applyFill="1" applyBorder="1" applyAlignment="1" applyProtection="1">
      <alignment horizontal="center"/>
      <protection hidden="1"/>
    </xf>
    <xf numFmtId="4" fontId="10" fillId="0" borderId="21" xfId="0" applyNumberFormat="1" applyFont="1" applyFill="1" applyBorder="1" applyAlignment="1" applyProtection="1">
      <alignment/>
      <protection hidden="1"/>
    </xf>
    <xf numFmtId="4" fontId="10" fillId="0" borderId="20" xfId="0" applyNumberFormat="1" applyFont="1" applyFill="1" applyBorder="1" applyAlignment="1" applyProtection="1">
      <alignment horizontal="center"/>
      <protection hidden="1"/>
    </xf>
    <xf numFmtId="4" fontId="10" fillId="0" borderId="27" xfId="0" applyNumberFormat="1" applyFont="1" applyFill="1" applyBorder="1" applyAlignment="1" applyProtection="1">
      <alignment horizontal="center"/>
      <protection hidden="1"/>
    </xf>
    <xf numFmtId="4" fontId="0" fillId="0" borderId="10" xfId="0" applyNumberFormat="1" applyFill="1" applyBorder="1" applyAlignment="1" applyProtection="1">
      <alignment horizontal="center"/>
      <protection hidden="1"/>
    </xf>
    <xf numFmtId="4" fontId="0" fillId="0" borderId="11" xfId="0" applyNumberFormat="1" applyFill="1" applyBorder="1" applyAlignment="1" applyProtection="1">
      <alignment horizontal="center"/>
      <protection hidden="1"/>
    </xf>
    <xf numFmtId="4" fontId="10" fillId="35" borderId="10" xfId="0" applyNumberFormat="1" applyFont="1" applyFill="1" applyBorder="1" applyAlignment="1" applyProtection="1">
      <alignment/>
      <protection locked="0"/>
    </xf>
    <xf numFmtId="0" fontId="11" fillId="37" borderId="11" xfId="0" applyFont="1" applyFill="1" applyBorder="1" applyAlignment="1" applyProtection="1">
      <alignment/>
      <protection locked="0"/>
    </xf>
    <xf numFmtId="0" fontId="11" fillId="37" borderId="13" xfId="0" applyFont="1" applyFill="1" applyBorder="1" applyAlignment="1" applyProtection="1">
      <alignment/>
      <protection locked="0"/>
    </xf>
    <xf numFmtId="0" fontId="11" fillId="37" borderId="10" xfId="0" applyFont="1" applyFill="1" applyBorder="1" applyAlignment="1" applyProtection="1">
      <alignment/>
      <protection locked="0"/>
    </xf>
    <xf numFmtId="0" fontId="0" fillId="0" borderId="14" xfId="0" applyFont="1" applyBorder="1" applyAlignment="1" applyProtection="1">
      <alignment/>
      <protection hidden="1"/>
    </xf>
    <xf numFmtId="0" fontId="0" fillId="0" borderId="11" xfId="0" applyFont="1" applyBorder="1" applyAlignment="1" applyProtection="1">
      <alignment/>
      <protection hidden="1"/>
    </xf>
    <xf numFmtId="0" fontId="0" fillId="0" borderId="12" xfId="0" applyFont="1" applyFill="1" applyBorder="1" applyAlignment="1" applyProtection="1">
      <alignment/>
      <protection hidden="1"/>
    </xf>
    <xf numFmtId="0" fontId="0" fillId="0" borderId="19" xfId="0" applyFont="1" applyBorder="1" applyAlignment="1" applyProtection="1">
      <alignment/>
      <protection hidden="1"/>
    </xf>
    <xf numFmtId="0" fontId="0" fillId="0" borderId="20" xfId="0" applyFont="1" applyBorder="1" applyAlignment="1" applyProtection="1">
      <alignment/>
      <protection hidden="1"/>
    </xf>
    <xf numFmtId="0" fontId="0" fillId="0" borderId="17" xfId="0" applyFont="1" applyBorder="1" applyAlignment="1" applyProtection="1">
      <alignment/>
      <protection hidden="1"/>
    </xf>
    <xf numFmtId="0" fontId="0" fillId="0" borderId="18" xfId="0" applyFont="1" applyBorder="1" applyAlignment="1" applyProtection="1">
      <alignment/>
      <protection hidden="1"/>
    </xf>
    <xf numFmtId="0" fontId="0" fillId="0" borderId="18" xfId="0" applyFont="1" applyFill="1" applyBorder="1" applyAlignment="1" applyProtection="1">
      <alignment/>
      <protection hidden="1"/>
    </xf>
    <xf numFmtId="0" fontId="0" fillId="0" borderId="26" xfId="0" applyFont="1" applyBorder="1" applyAlignment="1" applyProtection="1">
      <alignment/>
      <protection hidden="1"/>
    </xf>
    <xf numFmtId="0" fontId="0" fillId="0" borderId="11" xfId="0" applyFont="1" applyFill="1" applyBorder="1" applyAlignment="1" applyProtection="1">
      <alignment/>
      <protection hidden="1"/>
    </xf>
    <xf numFmtId="0" fontId="4" fillId="35" borderId="13" xfId="0" applyNumberFormat="1" applyFont="1" applyFill="1" applyBorder="1" applyAlignment="1" applyProtection="1" quotePrefix="1">
      <alignment horizontal="left"/>
      <protection locked="0"/>
    </xf>
    <xf numFmtId="0" fontId="7" fillId="35" borderId="11" xfId="0" applyNumberFormat="1" applyFont="1" applyFill="1" applyBorder="1" applyAlignment="1" applyProtection="1">
      <alignment horizontal="right"/>
      <protection locked="0"/>
    </xf>
    <xf numFmtId="0" fontId="7" fillId="35" borderId="13" xfId="0" applyNumberFormat="1" applyFont="1" applyFill="1" applyBorder="1" applyAlignment="1" applyProtection="1">
      <alignment/>
      <protection locked="0"/>
    </xf>
    <xf numFmtId="0" fontId="7" fillId="35" borderId="10" xfId="0" applyNumberFormat="1" applyFont="1" applyFill="1" applyBorder="1" applyAlignment="1" applyProtection="1">
      <alignment/>
      <protection locked="0"/>
    </xf>
    <xf numFmtId="0" fontId="7" fillId="35" borderId="14" xfId="0" applyNumberFormat="1" applyFont="1" applyFill="1" applyBorder="1" applyAlignment="1" applyProtection="1">
      <alignment/>
      <protection locked="0"/>
    </xf>
    <xf numFmtId="4" fontId="10" fillId="35" borderId="11" xfId="0" applyNumberFormat="1" applyFont="1" applyFill="1" applyBorder="1" applyAlignment="1" applyProtection="1" quotePrefix="1">
      <alignment/>
      <protection locked="0"/>
    </xf>
    <xf numFmtId="170" fontId="7" fillId="35" borderId="11" xfId="0" applyNumberFormat="1" applyFont="1" applyFill="1" applyBorder="1" applyAlignment="1" applyProtection="1">
      <alignment horizontal="right"/>
      <protection locked="0"/>
    </xf>
    <xf numFmtId="0" fontId="0" fillId="0" borderId="0" xfId="0" applyFont="1" applyAlignment="1" applyProtection="1">
      <alignment/>
      <protection hidden="1"/>
    </xf>
    <xf numFmtId="166" fontId="0" fillId="34" borderId="11" xfId="0" applyNumberFormat="1" applyFont="1" applyFill="1" applyBorder="1" applyAlignment="1" applyProtection="1">
      <alignment horizontal="right"/>
      <protection hidden="1"/>
    </xf>
    <xf numFmtId="0" fontId="17" fillId="0" borderId="0" xfId="0" applyFont="1" applyAlignment="1" applyProtection="1">
      <alignment/>
      <protection hidden="1"/>
    </xf>
    <xf numFmtId="0" fontId="1" fillId="0" borderId="0" xfId="0" applyFont="1" applyAlignment="1" applyProtection="1">
      <alignment horizontal="right"/>
      <protection hidden="1"/>
    </xf>
    <xf numFmtId="0" fontId="0" fillId="38" borderId="11" xfId="0" applyFont="1" applyFill="1" applyBorder="1" applyAlignment="1" applyProtection="1">
      <alignment horizontal="center"/>
      <protection locked="0"/>
    </xf>
    <xf numFmtId="4" fontId="0" fillId="0" borderId="20" xfId="0" applyNumberFormat="1" applyFont="1" applyFill="1" applyBorder="1" applyAlignment="1" applyProtection="1">
      <alignment horizontal="right"/>
      <protection hidden="1"/>
    </xf>
    <xf numFmtId="4" fontId="0" fillId="0" borderId="11" xfId="0" applyNumberFormat="1" applyFont="1" applyBorder="1" applyAlignment="1" applyProtection="1">
      <alignment horizontal="right"/>
      <protection hidden="1"/>
    </xf>
    <xf numFmtId="0" fontId="14" fillId="0" borderId="0" xfId="0" applyFont="1" applyAlignment="1" applyProtection="1">
      <alignment/>
      <protection hidden="1"/>
    </xf>
    <xf numFmtId="0" fontId="19" fillId="0" borderId="0" xfId="0" applyFont="1" applyAlignment="1" applyProtection="1">
      <alignment/>
      <protection hidden="1"/>
    </xf>
    <xf numFmtId="0" fontId="19" fillId="0" borderId="0" xfId="0" applyFont="1" applyAlignment="1">
      <alignment/>
    </xf>
    <xf numFmtId="0" fontId="20" fillId="0" borderId="0" xfId="0" applyFont="1" applyAlignment="1" applyProtection="1">
      <alignment horizontal="left"/>
      <protection hidden="1"/>
    </xf>
    <xf numFmtId="0" fontId="19" fillId="0" borderId="0" xfId="0" applyFont="1" applyBorder="1" applyAlignment="1" applyProtection="1">
      <alignment/>
      <protection hidden="1"/>
    </xf>
    <xf numFmtId="0" fontId="19" fillId="0" borderId="0" xfId="0" applyFont="1" applyBorder="1" applyAlignment="1">
      <alignment/>
    </xf>
    <xf numFmtId="0" fontId="14" fillId="0" borderId="0" xfId="0" applyFont="1" applyFill="1" applyBorder="1" applyAlignment="1" applyProtection="1">
      <alignment wrapText="1"/>
      <protection hidden="1"/>
    </xf>
    <xf numFmtId="0" fontId="19" fillId="0" borderId="0" xfId="0" applyFont="1" applyAlignment="1" applyProtection="1">
      <alignment horizontal="left"/>
      <protection hidden="1"/>
    </xf>
    <xf numFmtId="0" fontId="21" fillId="0" borderId="0" xfId="0" applyFont="1" applyBorder="1" applyAlignment="1" applyProtection="1">
      <alignment/>
      <protection hidden="1"/>
    </xf>
    <xf numFmtId="0" fontId="4" fillId="0" borderId="0" xfId="0" applyFont="1" applyAlignment="1">
      <alignment/>
    </xf>
    <xf numFmtId="0" fontId="23" fillId="0" borderId="0" xfId="0" applyFont="1" applyAlignment="1">
      <alignment horizontal="left" vertical="center"/>
    </xf>
    <xf numFmtId="0" fontId="24" fillId="0" borderId="0" xfId="0" applyFont="1" applyAlignment="1">
      <alignment horizontal="left" vertical="center"/>
    </xf>
    <xf numFmtId="0" fontId="26" fillId="0" borderId="0" xfId="0" applyFont="1" applyAlignment="1">
      <alignment horizontal="left" vertical="center"/>
    </xf>
    <xf numFmtId="0" fontId="4" fillId="0" borderId="0" xfId="0" applyFont="1" applyAlignment="1">
      <alignment horizontal="left"/>
    </xf>
    <xf numFmtId="0" fontId="26" fillId="0" borderId="0" xfId="0" applyFont="1" applyAlignment="1">
      <alignment vertical="center"/>
    </xf>
    <xf numFmtId="0" fontId="27" fillId="0" borderId="0" xfId="0" applyFont="1" applyAlignment="1">
      <alignment horizontal="left" vertical="center"/>
    </xf>
    <xf numFmtId="0" fontId="22" fillId="0" borderId="0" xfId="0" applyFont="1" applyAlignment="1">
      <alignment horizontal="left" vertical="center"/>
    </xf>
    <xf numFmtId="0" fontId="28" fillId="0" borderId="0" xfId="57" applyFont="1" applyAlignment="1" applyProtection="1">
      <alignment horizontal="left" vertical="center"/>
      <protection/>
    </xf>
    <xf numFmtId="0" fontId="70" fillId="0" borderId="0" xfId="0" applyFont="1" applyAlignment="1">
      <alignment horizontal="left" vertical="center"/>
    </xf>
    <xf numFmtId="0" fontId="14" fillId="0" borderId="22" xfId="0" applyFont="1" applyBorder="1" applyAlignment="1" applyProtection="1">
      <alignment horizontal="center"/>
      <protection hidden="1"/>
    </xf>
    <xf numFmtId="0" fontId="14" fillId="0" borderId="14" xfId="0" applyFont="1" applyFill="1" applyBorder="1" applyAlignment="1" applyProtection="1">
      <alignment horizontal="left" wrapText="1"/>
      <protection hidden="1"/>
    </xf>
    <xf numFmtId="0" fontId="14" fillId="0" borderId="13" xfId="0" applyFont="1" applyFill="1" applyBorder="1" applyAlignment="1" applyProtection="1">
      <alignment horizontal="left" wrapText="1"/>
      <protection hidden="1"/>
    </xf>
    <xf numFmtId="0" fontId="14" fillId="0" borderId="10" xfId="0" applyFont="1" applyFill="1" applyBorder="1" applyAlignment="1" applyProtection="1">
      <alignment horizontal="left" wrapText="1"/>
      <protection hidden="1"/>
    </xf>
    <xf numFmtId="0" fontId="20" fillId="0" borderId="0" xfId="0" applyFont="1" applyAlignment="1" applyProtection="1">
      <alignment horizontal="center"/>
      <protection hidden="1"/>
    </xf>
    <xf numFmtId="49" fontId="20" fillId="0" borderId="0" xfId="0" applyNumberFormat="1" applyFont="1" applyAlignment="1" applyProtection="1">
      <alignment horizontal="center"/>
      <protection hidden="1"/>
    </xf>
    <xf numFmtId="0" fontId="26" fillId="0" borderId="0" xfId="0" applyFont="1" applyAlignment="1">
      <alignment horizontal="left" vertical="center" wrapText="1"/>
    </xf>
    <xf numFmtId="0" fontId="22" fillId="0" borderId="0" xfId="0" applyFont="1" applyAlignment="1">
      <alignment horizontal="center" vertical="center"/>
    </xf>
    <xf numFmtId="164" fontId="7" fillId="0" borderId="0" xfId="0" applyNumberFormat="1" applyFont="1" applyAlignment="1" applyProtection="1">
      <alignment horizontal="center"/>
      <protection hidden="1"/>
    </xf>
    <xf numFmtId="49" fontId="7" fillId="0" borderId="0" xfId="0" applyNumberFormat="1" applyFont="1" applyAlignment="1" applyProtection="1">
      <alignment horizontal="center"/>
      <protection hidden="1"/>
    </xf>
    <xf numFmtId="0" fontId="7" fillId="0" borderId="0" xfId="0" applyFont="1" applyAlignment="1" applyProtection="1">
      <alignment horizontal="center"/>
      <protection hidden="1"/>
    </xf>
    <xf numFmtId="0" fontId="13" fillId="0" borderId="14" xfId="0" applyFont="1" applyFill="1" applyBorder="1" applyAlignment="1" applyProtection="1">
      <alignment horizontal="left" wrapText="1"/>
      <protection hidden="1"/>
    </xf>
    <xf numFmtId="0" fontId="13" fillId="0" borderId="13" xfId="0" applyFont="1" applyFill="1" applyBorder="1" applyAlignment="1" applyProtection="1">
      <alignment horizontal="left" wrapText="1"/>
      <protection hidden="1"/>
    </xf>
    <xf numFmtId="0" fontId="13" fillId="0" borderId="10" xfId="0" applyFont="1" applyFill="1" applyBorder="1" applyAlignment="1" applyProtection="1">
      <alignment horizontal="left" wrapText="1"/>
      <protection hidden="1"/>
    </xf>
    <xf numFmtId="0" fontId="1" fillId="0" borderId="22" xfId="0" applyFont="1" applyBorder="1" applyAlignment="1" applyProtection="1">
      <alignment horizontal="center"/>
      <protection hidden="1"/>
    </xf>
    <xf numFmtId="0" fontId="1" fillId="0" borderId="27" xfId="0" applyFont="1" applyBorder="1" applyAlignment="1" applyProtection="1">
      <alignment horizontal="center"/>
      <protection hidden="1"/>
    </xf>
    <xf numFmtId="49" fontId="0" fillId="0" borderId="11" xfId="0" applyNumberFormat="1" applyFont="1" applyBorder="1" applyAlignment="1" applyProtection="1">
      <alignment horizontal="center"/>
      <protection hidden="1"/>
    </xf>
  </cellXfs>
  <cellStyles count="6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2 2" xfId="45"/>
    <cellStyle name="Currency" xfId="46"/>
    <cellStyle name="Currency [0]" xfId="47"/>
    <cellStyle name="Currency 2" xfId="48"/>
    <cellStyle name="Explanatory Text" xfId="49"/>
    <cellStyle name="Followed Hyperlink" xfId="50"/>
    <cellStyle name="Good" xfId="51"/>
    <cellStyle name="Heading 1" xfId="52"/>
    <cellStyle name="Heading 2" xfId="53"/>
    <cellStyle name="Heading 3" xfId="54"/>
    <cellStyle name="Heading 4" xfId="55"/>
    <cellStyle name="Hyperlink" xfId="56"/>
    <cellStyle name="Hyperlink 2" xfId="57"/>
    <cellStyle name="Hyperlink 2 2" xfId="58"/>
    <cellStyle name="Input" xfId="59"/>
    <cellStyle name="Linked Cell" xfId="60"/>
    <cellStyle name="Neutral" xfId="61"/>
    <cellStyle name="Normal 10" xfId="62"/>
    <cellStyle name="Normal 2" xfId="63"/>
    <cellStyle name="Normal 2 2" xfId="64"/>
    <cellStyle name="Normal 2 2 2" xfId="65"/>
    <cellStyle name="Normal 3" xfId="66"/>
    <cellStyle name="Normal 3 2" xfId="67"/>
    <cellStyle name="Normal 4" xfId="68"/>
    <cellStyle name="Normal 5" xfId="69"/>
    <cellStyle name="Normal 5 2" xfId="70"/>
    <cellStyle name="Normal 6" xfId="71"/>
    <cellStyle name="Normal 8 2" xfId="72"/>
    <cellStyle name="Note" xfId="73"/>
    <cellStyle name="Note 2" xfId="74"/>
    <cellStyle name="Output" xfId="75"/>
    <cellStyle name="Percent" xfId="76"/>
    <cellStyle name="Percent 2" xfId="77"/>
    <cellStyle name="Title" xfId="78"/>
    <cellStyle name="Total" xfId="79"/>
    <cellStyle name="Warning Text" xfId="8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nacha.org/content/ach-network"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E51"/>
  <sheetViews>
    <sheetView showGridLines="0" tabSelected="1" workbookViewId="0" topLeftCell="A1">
      <selection activeCell="B1" sqref="B1:C1"/>
    </sheetView>
  </sheetViews>
  <sheetFormatPr defaultColWidth="9.140625" defaultRowHeight="12.75"/>
  <cols>
    <col min="1" max="1" width="15.7109375" style="252" customWidth="1"/>
    <col min="2" max="3" width="60.7109375" style="252" customWidth="1"/>
    <col min="4" max="6" width="50.7109375" style="252" customWidth="1"/>
    <col min="7" max="16384" width="9.140625" style="252" customWidth="1"/>
  </cols>
  <sheetData>
    <row r="1" spans="1:4" ht="18">
      <c r="A1" s="20">
        <f ca="1">NOW()</f>
        <v>44567.48761145833</v>
      </c>
      <c r="B1" s="273" t="s">
        <v>80</v>
      </c>
      <c r="C1" s="273"/>
      <c r="D1" s="251"/>
    </row>
    <row r="2" spans="1:4" ht="18">
      <c r="A2" s="6" t="s">
        <v>153</v>
      </c>
      <c r="B2" s="273" t="s">
        <v>270</v>
      </c>
      <c r="C2" s="273"/>
      <c r="D2" s="251"/>
    </row>
    <row r="3" spans="1:4" ht="18">
      <c r="A3" s="6" t="s">
        <v>364</v>
      </c>
      <c r="B3" s="274"/>
      <c r="C3" s="274"/>
      <c r="D3" s="251"/>
    </row>
    <row r="4" spans="1:4" ht="18">
      <c r="A4" s="253"/>
      <c r="B4" s="273" t="s">
        <v>81</v>
      </c>
      <c r="C4" s="273"/>
      <c r="D4" s="251"/>
    </row>
    <row r="5" spans="1:4" ht="18">
      <c r="A5" s="253"/>
      <c r="B5" s="274" t="s">
        <v>291</v>
      </c>
      <c r="C5" s="273"/>
      <c r="D5" s="251"/>
    </row>
    <row r="6" spans="1:5" ht="18">
      <c r="A6" s="251"/>
      <c r="B6" s="274" t="s">
        <v>292</v>
      </c>
      <c r="C6" s="274"/>
      <c r="D6" s="254"/>
      <c r="E6" s="255"/>
    </row>
    <row r="7" spans="1:5" ht="18">
      <c r="A7" s="251"/>
      <c r="B7" s="251"/>
      <c r="C7" s="251"/>
      <c r="D7" s="254"/>
      <c r="E7" s="255"/>
    </row>
    <row r="8" spans="1:5" ht="18.75">
      <c r="A8" s="269" t="s">
        <v>271</v>
      </c>
      <c r="B8" s="269"/>
      <c r="C8" s="269"/>
      <c r="D8" s="254"/>
      <c r="E8" s="255"/>
    </row>
    <row r="9" spans="1:5" ht="81.75" customHeight="1">
      <c r="A9" s="270" t="s">
        <v>154</v>
      </c>
      <c r="B9" s="271"/>
      <c r="C9" s="272"/>
      <c r="D9" s="256"/>
      <c r="E9" s="256"/>
    </row>
    <row r="10" spans="1:5" ht="18.75">
      <c r="A10" s="250"/>
      <c r="B10" s="251"/>
      <c r="C10" s="251"/>
      <c r="D10" s="254"/>
      <c r="E10" s="255"/>
    </row>
    <row r="11" spans="1:5" ht="18.75">
      <c r="A11" s="195" t="s">
        <v>272</v>
      </c>
      <c r="B11" s="254"/>
      <c r="C11" s="254"/>
      <c r="D11" s="254"/>
      <c r="E11" s="255"/>
    </row>
    <row r="12" spans="1:5" ht="18">
      <c r="A12" s="251"/>
      <c r="B12" s="251"/>
      <c r="C12" s="251"/>
      <c r="D12" s="254"/>
      <c r="E12" s="255"/>
    </row>
    <row r="13" spans="1:5" ht="18.75">
      <c r="A13" s="250" t="s">
        <v>315</v>
      </c>
      <c r="B13" s="251"/>
      <c r="C13" s="251"/>
      <c r="D13" s="254"/>
      <c r="E13" s="255"/>
    </row>
    <row r="14" spans="1:5" ht="18.75">
      <c r="A14" s="250" t="s">
        <v>314</v>
      </c>
      <c r="B14" s="251"/>
      <c r="C14" s="251"/>
      <c r="D14" s="254"/>
      <c r="E14" s="255"/>
    </row>
    <row r="15" spans="1:5" ht="18.75">
      <c r="A15" s="250" t="s">
        <v>273</v>
      </c>
      <c r="B15" s="251"/>
      <c r="C15" s="257"/>
      <c r="D15" s="254"/>
      <c r="E15" s="255"/>
    </row>
    <row r="16" spans="1:5" ht="18.75">
      <c r="A16" s="250" t="s">
        <v>306</v>
      </c>
      <c r="B16" s="251"/>
      <c r="C16" s="257"/>
      <c r="D16" s="254"/>
      <c r="E16" s="255"/>
    </row>
    <row r="17" spans="1:5" ht="18.75">
      <c r="A17" s="250" t="s">
        <v>274</v>
      </c>
      <c r="B17" s="251"/>
      <c r="C17" s="251"/>
      <c r="D17" s="254"/>
      <c r="E17" s="255"/>
    </row>
    <row r="18" spans="1:4" ht="18.75">
      <c r="A18" s="250" t="s">
        <v>316</v>
      </c>
      <c r="B18" s="251"/>
      <c r="C18" s="251"/>
      <c r="D18" s="251"/>
    </row>
    <row r="19" spans="1:4" ht="18.75">
      <c r="A19" s="250" t="s">
        <v>307</v>
      </c>
      <c r="B19" s="251"/>
      <c r="C19" s="251"/>
      <c r="D19" s="251"/>
    </row>
    <row r="20" spans="1:4" ht="18.75">
      <c r="A20" s="250" t="s">
        <v>279</v>
      </c>
      <c r="B20" s="251"/>
      <c r="C20" s="251"/>
      <c r="D20" s="251"/>
    </row>
    <row r="21" spans="1:4" ht="18.75">
      <c r="A21" s="250" t="s">
        <v>308</v>
      </c>
      <c r="B21" s="251"/>
      <c r="C21" s="251"/>
      <c r="D21" s="251"/>
    </row>
    <row r="22" spans="1:4" ht="18.75">
      <c r="A22" s="250" t="s">
        <v>277</v>
      </c>
      <c r="B22" s="251"/>
      <c r="C22" s="251"/>
      <c r="D22" s="251"/>
    </row>
    <row r="23" spans="1:4" ht="18.75">
      <c r="A23" s="250"/>
      <c r="B23" s="251"/>
      <c r="C23" s="251"/>
      <c r="D23" s="251"/>
    </row>
    <row r="24" spans="1:4" ht="18.75">
      <c r="A24" s="250" t="s">
        <v>318</v>
      </c>
      <c r="B24" s="251"/>
      <c r="C24" s="251"/>
      <c r="D24" s="251"/>
    </row>
    <row r="25" spans="1:4" ht="18.75">
      <c r="A25" s="250" t="s">
        <v>319</v>
      </c>
      <c r="B25" s="251"/>
      <c r="C25" s="251"/>
      <c r="D25" s="251"/>
    </row>
    <row r="26" spans="1:4" ht="13.5" customHeight="1">
      <c r="A26" s="250"/>
      <c r="B26" s="251"/>
      <c r="C26" s="251"/>
      <c r="D26" s="251"/>
    </row>
    <row r="27" spans="1:4" ht="18.75">
      <c r="A27" s="258" t="s">
        <v>275</v>
      </c>
      <c r="B27" s="251"/>
      <c r="C27" s="251"/>
      <c r="D27" s="251"/>
    </row>
    <row r="28" spans="1:4" ht="18.75">
      <c r="A28" s="250" t="s">
        <v>310</v>
      </c>
      <c r="B28" s="251"/>
      <c r="C28" s="251"/>
      <c r="D28" s="251"/>
    </row>
    <row r="29" spans="1:4" ht="18.75">
      <c r="A29" s="250" t="s">
        <v>311</v>
      </c>
      <c r="B29" s="251"/>
      <c r="C29" s="251"/>
      <c r="D29" s="251"/>
    </row>
    <row r="30" spans="1:4" ht="18.75">
      <c r="A30" s="250" t="s">
        <v>312</v>
      </c>
      <c r="B30" s="251"/>
      <c r="C30" s="251"/>
      <c r="D30" s="251"/>
    </row>
    <row r="31" spans="1:4" ht="18.75">
      <c r="A31" s="250" t="s">
        <v>313</v>
      </c>
      <c r="B31" s="251"/>
      <c r="C31" s="251"/>
      <c r="D31" s="251"/>
    </row>
    <row r="32" spans="1:4" ht="13.5" customHeight="1">
      <c r="A32" s="250"/>
      <c r="B32" s="251"/>
      <c r="C32" s="251"/>
      <c r="D32" s="251"/>
    </row>
    <row r="33" spans="1:4" ht="18.75">
      <c r="A33" s="250" t="s">
        <v>305</v>
      </c>
      <c r="B33" s="251"/>
      <c r="C33" s="251"/>
      <c r="D33" s="251"/>
    </row>
    <row r="34" spans="1:4" ht="18.75">
      <c r="A34" s="250" t="s">
        <v>276</v>
      </c>
      <c r="B34" s="251"/>
      <c r="C34" s="251"/>
      <c r="D34" s="251"/>
    </row>
    <row r="35" spans="1:4" ht="14.25" customHeight="1">
      <c r="A35" s="250"/>
      <c r="B35" s="251"/>
      <c r="C35" s="251"/>
      <c r="D35" s="251"/>
    </row>
    <row r="36" spans="1:4" ht="18.75">
      <c r="A36" s="250" t="s">
        <v>317</v>
      </c>
      <c r="B36" s="251"/>
      <c r="C36" s="251"/>
      <c r="D36" s="251"/>
    </row>
    <row r="37" spans="1:4" ht="24.75" customHeight="1">
      <c r="A37" s="250" t="s">
        <v>290</v>
      </c>
      <c r="B37" s="251"/>
      <c r="C37" s="251"/>
      <c r="D37" s="251"/>
    </row>
    <row r="38" spans="1:4" ht="18.75">
      <c r="A38" s="250"/>
      <c r="B38" s="251"/>
      <c r="C38" s="251"/>
      <c r="D38" s="251"/>
    </row>
    <row r="39" spans="1:4" ht="18">
      <c r="A39" s="251"/>
      <c r="B39" s="251"/>
      <c r="C39" s="251"/>
      <c r="D39" s="251"/>
    </row>
    <row r="40" spans="1:4" ht="18">
      <c r="A40" s="251"/>
      <c r="B40" s="251"/>
      <c r="C40" s="251"/>
      <c r="D40" s="251"/>
    </row>
    <row r="41" spans="1:4" ht="18">
      <c r="A41" s="251"/>
      <c r="B41" s="251"/>
      <c r="C41" s="251"/>
      <c r="D41" s="251"/>
    </row>
    <row r="42" spans="1:4" ht="18">
      <c r="A42" s="251"/>
      <c r="B42" s="251"/>
      <c r="C42" s="251"/>
      <c r="D42" s="251"/>
    </row>
    <row r="43" spans="1:4" ht="18">
      <c r="A43" s="251"/>
      <c r="B43" s="251"/>
      <c r="C43" s="251"/>
      <c r="D43" s="251"/>
    </row>
    <row r="44" spans="1:4" ht="18">
      <c r="A44" s="251"/>
      <c r="B44" s="251"/>
      <c r="C44" s="251"/>
      <c r="D44" s="251"/>
    </row>
    <row r="45" spans="1:4" ht="18">
      <c r="A45" s="251"/>
      <c r="B45" s="251"/>
      <c r="C45" s="251"/>
      <c r="D45" s="251"/>
    </row>
    <row r="46" spans="1:4" ht="18">
      <c r="A46" s="251"/>
      <c r="B46" s="251"/>
      <c r="C46" s="251"/>
      <c r="D46" s="251"/>
    </row>
    <row r="47" spans="1:4" ht="18">
      <c r="A47" s="251"/>
      <c r="B47" s="251"/>
      <c r="C47" s="251"/>
      <c r="D47" s="251"/>
    </row>
    <row r="48" spans="1:4" ht="18">
      <c r="A48" s="251"/>
      <c r="B48" s="251"/>
      <c r="C48" s="251"/>
      <c r="D48" s="251"/>
    </row>
    <row r="49" spans="1:4" ht="18">
      <c r="A49" s="251"/>
      <c r="B49" s="251"/>
      <c r="C49" s="251"/>
      <c r="D49" s="251"/>
    </row>
    <row r="50" spans="1:4" ht="18">
      <c r="A50" s="251"/>
      <c r="B50" s="251"/>
      <c r="C50" s="251"/>
      <c r="D50" s="251"/>
    </row>
    <row r="51" spans="1:4" ht="18">
      <c r="A51" s="251"/>
      <c r="B51" s="251"/>
      <c r="C51" s="251"/>
      <c r="D51" s="251"/>
    </row>
  </sheetData>
  <sheetProtection password="E313" sheet="1"/>
  <mergeCells count="8">
    <mergeCell ref="A8:C8"/>
    <mergeCell ref="A9:C9"/>
    <mergeCell ref="B1:C1"/>
    <mergeCell ref="B2:C2"/>
    <mergeCell ref="B3:C3"/>
    <mergeCell ref="B4:C4"/>
    <mergeCell ref="B5:C5"/>
    <mergeCell ref="B6:C6"/>
  </mergeCells>
  <printOptions/>
  <pageMargins left="0.75" right="0.75" top="1" bottom="1" header="0.5" footer="0.5"/>
  <pageSetup fitToHeight="0" fitToWidth="1" horizontalDpi="600" verticalDpi="600" orientation="landscape" scale="65" r:id="rId1"/>
  <headerFooter alignWithMargins="0">
    <oddFooter xml:space="preserve">&amp;C&amp;A  </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E44"/>
  <sheetViews>
    <sheetView zoomScalePageLayoutView="0" workbookViewId="0" topLeftCell="A1">
      <selection activeCell="A1" sqref="A1:D1"/>
    </sheetView>
  </sheetViews>
  <sheetFormatPr defaultColWidth="9.140625" defaultRowHeight="12.75"/>
  <cols>
    <col min="1" max="1" width="14.8515625" style="259" customWidth="1"/>
    <col min="2" max="2" width="63.00390625" style="259" bestFit="1" customWidth="1"/>
    <col min="3" max="3" width="22.7109375" style="259" customWidth="1"/>
    <col min="4" max="4" width="15.7109375" style="259" customWidth="1"/>
    <col min="5" max="5" width="26.00390625" style="259" bestFit="1" customWidth="1"/>
    <col min="6" max="6" width="14.8515625" style="259" bestFit="1" customWidth="1"/>
    <col min="7" max="16384" width="9.140625" style="259" customWidth="1"/>
  </cols>
  <sheetData>
    <row r="1" spans="1:4" ht="15.75" customHeight="1">
      <c r="A1" s="276" t="s">
        <v>320</v>
      </c>
      <c r="B1" s="276"/>
      <c r="C1" s="276"/>
      <c r="D1" s="276"/>
    </row>
    <row r="2" spans="1:4" ht="15.75" customHeight="1">
      <c r="A2" s="276" t="s">
        <v>321</v>
      </c>
      <c r="B2" s="276"/>
      <c r="C2" s="276"/>
      <c r="D2" s="276"/>
    </row>
    <row r="3" spans="1:4" ht="15.75" customHeight="1">
      <c r="A3" s="276" t="s">
        <v>322</v>
      </c>
      <c r="B3" s="276"/>
      <c r="C3" s="276"/>
      <c r="D3" s="276"/>
    </row>
    <row r="4" ht="10.5" customHeight="1">
      <c r="A4" s="260"/>
    </row>
    <row r="5" ht="15.75">
      <c r="A5" s="261" t="s">
        <v>358</v>
      </c>
    </row>
    <row r="6" ht="15.75">
      <c r="A6" s="262" t="s">
        <v>323</v>
      </c>
    </row>
    <row r="7" ht="15.75">
      <c r="A7" s="260"/>
    </row>
    <row r="8" ht="15.75">
      <c r="A8" s="261" t="s">
        <v>324</v>
      </c>
    </row>
    <row r="9" spans="1:5" ht="35.25" customHeight="1">
      <c r="A9" s="275" t="s">
        <v>325</v>
      </c>
      <c r="B9" s="275"/>
      <c r="C9" s="275"/>
      <c r="D9" s="275"/>
      <c r="E9" s="275"/>
    </row>
    <row r="10" ht="15.75">
      <c r="A10" s="262" t="s">
        <v>326</v>
      </c>
    </row>
    <row r="11" spans="1:3" ht="15.75">
      <c r="A11" s="263"/>
      <c r="B11" s="264" t="s">
        <v>327</v>
      </c>
      <c r="C11" s="264" t="s">
        <v>328</v>
      </c>
    </row>
    <row r="12" spans="1:3" ht="15.75">
      <c r="A12" s="263"/>
      <c r="B12" s="264" t="s">
        <v>329</v>
      </c>
      <c r="C12" s="264" t="s">
        <v>347</v>
      </c>
    </row>
    <row r="13" spans="2:3" ht="15.75">
      <c r="B13" s="262" t="s">
        <v>330</v>
      </c>
      <c r="C13" s="264" t="s">
        <v>331</v>
      </c>
    </row>
    <row r="14" spans="1:3" ht="15.75">
      <c r="A14" s="263"/>
      <c r="B14" s="264" t="s">
        <v>332</v>
      </c>
      <c r="C14" s="264" t="s">
        <v>333</v>
      </c>
    </row>
    <row r="15" ht="9.75" customHeight="1">
      <c r="A15" s="262"/>
    </row>
    <row r="16" ht="15.75">
      <c r="A16" s="261" t="s">
        <v>334</v>
      </c>
    </row>
    <row r="17" ht="15.75">
      <c r="A17" s="262" t="s">
        <v>335</v>
      </c>
    </row>
    <row r="18" ht="15.75">
      <c r="A18" s="262"/>
    </row>
    <row r="19" ht="15.75">
      <c r="A19" s="261" t="s">
        <v>336</v>
      </c>
    </row>
    <row r="20" ht="8.25" customHeight="1">
      <c r="A20" s="262"/>
    </row>
    <row r="21" ht="15.75">
      <c r="A21" s="265" t="s">
        <v>337</v>
      </c>
    </row>
    <row r="22" ht="15.75">
      <c r="A22" s="266" t="s">
        <v>338</v>
      </c>
    </row>
    <row r="23" spans="1:5" ht="39" customHeight="1">
      <c r="A23" s="275" t="s">
        <v>339</v>
      </c>
      <c r="B23" s="275"/>
      <c r="C23" s="275"/>
      <c r="D23" s="275"/>
      <c r="E23" s="275"/>
    </row>
    <row r="24" ht="15.75">
      <c r="A24" s="262" t="s">
        <v>359</v>
      </c>
    </row>
    <row r="25" ht="15.75">
      <c r="A25" s="262" t="s">
        <v>340</v>
      </c>
    </row>
    <row r="26" ht="15.75">
      <c r="A26" s="262"/>
    </row>
    <row r="27" ht="15">
      <c r="A27" s="267" t="s">
        <v>341</v>
      </c>
    </row>
    <row r="28" ht="15.75">
      <c r="A28" s="266"/>
    </row>
    <row r="29" ht="15.75">
      <c r="A29" s="265" t="s">
        <v>342</v>
      </c>
    </row>
    <row r="30" ht="15.75">
      <c r="A30" s="262" t="s">
        <v>360</v>
      </c>
    </row>
    <row r="31" ht="15.75">
      <c r="A31" s="262"/>
    </row>
    <row r="32" ht="15" customHeight="1">
      <c r="A32" s="262"/>
    </row>
    <row r="33" ht="15.75">
      <c r="A33" s="265" t="s">
        <v>361</v>
      </c>
    </row>
    <row r="34" spans="1:5" ht="33.75" customHeight="1">
      <c r="A34" s="275" t="s">
        <v>339</v>
      </c>
      <c r="B34" s="275"/>
      <c r="C34" s="275"/>
      <c r="D34" s="275"/>
      <c r="E34" s="275"/>
    </row>
    <row r="35" ht="15.75">
      <c r="A35" s="262" t="s">
        <v>359</v>
      </c>
    </row>
    <row r="36" ht="15.75">
      <c r="A36" s="262"/>
    </row>
    <row r="37" ht="15.75">
      <c r="A37" s="262"/>
    </row>
    <row r="38" ht="15.75">
      <c r="A38" s="268" t="s">
        <v>343</v>
      </c>
    </row>
    <row r="39" ht="15.75">
      <c r="A39" s="262" t="s">
        <v>344</v>
      </c>
    </row>
    <row r="40" ht="15.75">
      <c r="A40" s="262" t="s">
        <v>345</v>
      </c>
    </row>
    <row r="41" spans="1:5" ht="15.75">
      <c r="A41" s="275" t="s">
        <v>346</v>
      </c>
      <c r="B41" s="275"/>
      <c r="C41" s="275"/>
      <c r="D41" s="275"/>
      <c r="E41" s="275"/>
    </row>
    <row r="43" ht="15.75">
      <c r="A43" s="265" t="s">
        <v>362</v>
      </c>
    </row>
    <row r="44" spans="1:5" ht="15.75">
      <c r="A44" s="275" t="s">
        <v>363</v>
      </c>
      <c r="B44" s="275"/>
      <c r="C44" s="275"/>
      <c r="D44" s="275"/>
      <c r="E44" s="275"/>
    </row>
  </sheetData>
  <sheetProtection password="E313" sheet="1"/>
  <mergeCells count="8">
    <mergeCell ref="A44:E44"/>
    <mergeCell ref="A1:D1"/>
    <mergeCell ref="A2:D2"/>
    <mergeCell ref="A3:D3"/>
    <mergeCell ref="A9:E9"/>
    <mergeCell ref="A23:E23"/>
    <mergeCell ref="A34:E34"/>
    <mergeCell ref="A41:E41"/>
  </mergeCells>
  <hyperlinks>
    <hyperlink ref="A27" r:id="rId1" display="https://www.nacha.org/content/ach-network"/>
  </hyperlinks>
  <printOptions/>
  <pageMargins left="0.7" right="0.7" top="0.75" bottom="0.75" header="0.3" footer="0.3"/>
  <pageSetup fitToHeight="0" fitToWidth="1" horizontalDpi="600" verticalDpi="600" orientation="portrait" scale="64" r:id="rId2"/>
  <headerFooter>
    <oddFooter>&amp;C&amp;A</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L83"/>
  <sheetViews>
    <sheetView showGridLines="0" zoomScalePageLayoutView="0" workbookViewId="0" topLeftCell="A1">
      <selection activeCell="C1" sqref="C1:D1"/>
    </sheetView>
  </sheetViews>
  <sheetFormatPr defaultColWidth="9.140625" defaultRowHeight="12.75"/>
  <cols>
    <col min="1" max="1" width="20.7109375" style="0" customWidth="1"/>
    <col min="2" max="2" width="15.7109375" style="0" customWidth="1"/>
    <col min="3" max="3" width="60.7109375" style="0" customWidth="1"/>
    <col min="4" max="4" width="15.7109375" style="0" customWidth="1"/>
    <col min="5" max="5" width="20.7109375" style="0" customWidth="1"/>
    <col min="6" max="6" width="18.8515625" style="0" hidden="1" customWidth="1"/>
    <col min="8" max="8" width="19.8515625" style="0" customWidth="1"/>
  </cols>
  <sheetData>
    <row r="1" spans="1:9" ht="15.75">
      <c r="A1" s="20">
        <f ca="1">NOW()</f>
        <v>44567.48761145833</v>
      </c>
      <c r="B1" s="20"/>
      <c r="C1" s="279" t="s">
        <v>80</v>
      </c>
      <c r="D1" s="279"/>
      <c r="E1" s="9"/>
      <c r="F1" s="50">
        <v>44635</v>
      </c>
      <c r="G1" s="9"/>
      <c r="H1" s="9"/>
      <c r="I1" s="9"/>
    </row>
    <row r="2" spans="1:9" ht="15.75">
      <c r="A2" s="6" t="s">
        <v>153</v>
      </c>
      <c r="B2" s="6"/>
      <c r="C2" s="279" t="s">
        <v>106</v>
      </c>
      <c r="D2" s="279"/>
      <c r="E2" s="9"/>
      <c r="F2" s="9" t="s">
        <v>97</v>
      </c>
      <c r="G2" s="9"/>
      <c r="H2" s="9"/>
      <c r="I2" s="9"/>
    </row>
    <row r="3" spans="1:9" ht="15.75">
      <c r="A3" s="6" t="s">
        <v>357</v>
      </c>
      <c r="B3" s="6"/>
      <c r="C3" s="278"/>
      <c r="D3" s="278"/>
      <c r="E3" s="9"/>
      <c r="F3" s="9" t="s">
        <v>98</v>
      </c>
      <c r="G3" s="9"/>
      <c r="H3" s="9"/>
      <c r="I3" s="9"/>
    </row>
    <row r="4" spans="1:9" ht="15.75">
      <c r="A4" s="10"/>
      <c r="B4" s="10"/>
      <c r="C4" s="277" t="s">
        <v>98</v>
      </c>
      <c r="D4" s="277"/>
      <c r="E4" s="9"/>
      <c r="F4" s="9"/>
      <c r="G4" s="9"/>
      <c r="H4" s="9"/>
      <c r="I4" s="9"/>
    </row>
    <row r="5" spans="1:9" ht="15" customHeight="1">
      <c r="A5" s="10"/>
      <c r="B5" s="10"/>
      <c r="C5" s="277" t="s">
        <v>77</v>
      </c>
      <c r="D5" s="277"/>
      <c r="E5" s="9"/>
      <c r="F5" s="50"/>
      <c r="G5" s="9"/>
      <c r="H5" s="9"/>
      <c r="I5" s="9"/>
    </row>
    <row r="6" spans="1:11" ht="15.75">
      <c r="A6" s="13"/>
      <c r="B6" s="13"/>
      <c r="C6" s="277" t="s">
        <v>78</v>
      </c>
      <c r="D6" s="277"/>
      <c r="E6" s="13"/>
      <c r="F6" s="9"/>
      <c r="G6" s="9"/>
      <c r="H6" s="9"/>
      <c r="I6" s="9"/>
      <c r="K6" s="1"/>
    </row>
    <row r="7" spans="1:11" ht="15.75">
      <c r="A7" s="13"/>
      <c r="B7" s="13"/>
      <c r="C7" s="277" t="s">
        <v>79</v>
      </c>
      <c r="D7" s="277"/>
      <c r="E7" s="13"/>
      <c r="F7" s="9"/>
      <c r="G7" s="9"/>
      <c r="H7" s="9"/>
      <c r="I7" s="9"/>
      <c r="K7" s="1"/>
    </row>
    <row r="8" spans="1:9" ht="15.75">
      <c r="A8" s="13"/>
      <c r="B8" s="13"/>
      <c r="C8" s="278" t="s">
        <v>292</v>
      </c>
      <c r="D8" s="278"/>
      <c r="E8" s="13"/>
      <c r="F8" s="9"/>
      <c r="G8" s="9"/>
      <c r="H8" s="9"/>
      <c r="I8" s="9"/>
    </row>
    <row r="9" spans="1:9" ht="15.75">
      <c r="A9" s="13"/>
      <c r="B9" s="13"/>
      <c r="C9" s="13"/>
      <c r="D9" s="21"/>
      <c r="E9" s="13"/>
      <c r="F9" s="9"/>
      <c r="G9" s="9"/>
      <c r="H9" s="9"/>
      <c r="I9" s="9"/>
    </row>
    <row r="10" spans="1:9" ht="15.75">
      <c r="A10" s="21"/>
      <c r="B10" s="21"/>
      <c r="C10" s="279" t="s">
        <v>81</v>
      </c>
      <c r="D10" s="279"/>
      <c r="E10" s="13"/>
      <c r="F10" s="9"/>
      <c r="G10" s="9"/>
      <c r="H10" s="9"/>
      <c r="I10" s="9"/>
    </row>
    <row r="11" spans="1:9" ht="15.75">
      <c r="A11" s="21"/>
      <c r="B11" s="21"/>
      <c r="C11" s="279" t="s">
        <v>293</v>
      </c>
      <c r="D11" s="279"/>
      <c r="E11" s="13"/>
      <c r="F11" s="9"/>
      <c r="G11" s="9"/>
      <c r="H11" s="9"/>
      <c r="I11" s="9"/>
    </row>
    <row r="12" spans="1:9" ht="15">
      <c r="A12" s="13"/>
      <c r="B12" s="13"/>
      <c r="C12" s="22"/>
      <c r="D12" s="246" t="s">
        <v>287</v>
      </c>
      <c r="E12" s="247"/>
      <c r="F12" s="9"/>
      <c r="G12" s="9"/>
      <c r="H12" s="9"/>
      <c r="I12" s="9"/>
    </row>
    <row r="13" spans="1:9" ht="23.25">
      <c r="A13" s="245"/>
      <c r="B13" s="243" t="s">
        <v>286</v>
      </c>
      <c r="C13" s="13"/>
      <c r="D13" s="246" t="s">
        <v>288</v>
      </c>
      <c r="E13" s="247" t="s">
        <v>289</v>
      </c>
      <c r="F13" s="9"/>
      <c r="G13" s="9"/>
      <c r="H13" s="9"/>
      <c r="I13" s="9"/>
    </row>
    <row r="14" spans="1:9" ht="15.75">
      <c r="A14" s="24" t="s">
        <v>82</v>
      </c>
      <c r="B14" s="54"/>
      <c r="C14" s="236"/>
      <c r="D14" s="238"/>
      <c r="E14" s="239"/>
      <c r="F14" s="9"/>
      <c r="G14" s="9"/>
      <c r="H14" s="9"/>
      <c r="I14" s="9"/>
    </row>
    <row r="15" spans="1:9" ht="15.75">
      <c r="A15" s="183" t="s">
        <v>99</v>
      </c>
      <c r="B15" s="184"/>
      <c r="C15" s="240"/>
      <c r="D15" s="238"/>
      <c r="E15" s="239"/>
      <c r="F15" s="12"/>
      <c r="G15" s="12"/>
      <c r="H15" s="12"/>
      <c r="I15" s="12"/>
    </row>
    <row r="16" spans="1:12" ht="15.75">
      <c r="A16" s="24" t="s">
        <v>0</v>
      </c>
      <c r="B16" s="52"/>
      <c r="C16" s="52"/>
      <c r="D16" s="54"/>
      <c r="E16" s="55" t="s">
        <v>1</v>
      </c>
      <c r="F16" s="12"/>
      <c r="G16" s="12"/>
      <c r="H16" s="12"/>
      <c r="I16" s="12"/>
      <c r="J16" s="1"/>
      <c r="K16" s="1"/>
      <c r="L16" s="1"/>
    </row>
    <row r="17" spans="1:12" ht="15.75">
      <c r="A17" s="24" t="s">
        <v>2</v>
      </c>
      <c r="B17" s="52"/>
      <c r="C17" s="52" t="s">
        <v>96</v>
      </c>
      <c r="D17" s="52"/>
      <c r="E17" s="121"/>
      <c r="F17" s="12"/>
      <c r="G17" s="12"/>
      <c r="H17" s="12"/>
      <c r="I17" s="12"/>
      <c r="J17" s="1"/>
      <c r="K17" s="1"/>
      <c r="L17" s="1"/>
    </row>
    <row r="18" spans="1:12" ht="15.75">
      <c r="A18" s="24" t="s">
        <v>3</v>
      </c>
      <c r="B18" s="52"/>
      <c r="C18" s="52"/>
      <c r="D18" s="52"/>
      <c r="E18" s="237"/>
      <c r="F18" s="12"/>
      <c r="G18" s="12"/>
      <c r="H18" s="12"/>
      <c r="I18" s="12"/>
      <c r="J18" s="1"/>
      <c r="K18" s="1"/>
      <c r="L18" s="1"/>
    </row>
    <row r="19" spans="1:12" ht="15.75">
      <c r="A19" s="24" t="s">
        <v>4</v>
      </c>
      <c r="B19" s="52"/>
      <c r="C19" s="52"/>
      <c r="D19" s="52"/>
      <c r="E19" s="242"/>
      <c r="F19" s="12"/>
      <c r="G19" s="12"/>
      <c r="H19" s="12"/>
      <c r="I19" s="12"/>
      <c r="J19" s="1"/>
      <c r="K19" s="1"/>
      <c r="L19" s="1"/>
    </row>
    <row r="20" spans="1:12" ht="15.75">
      <c r="A20" s="24" t="s">
        <v>108</v>
      </c>
      <c r="B20" s="52"/>
      <c r="C20" s="52"/>
      <c r="D20" s="52"/>
      <c r="E20" s="194"/>
      <c r="F20" s="12"/>
      <c r="G20" s="12"/>
      <c r="H20" s="12"/>
      <c r="I20" s="12"/>
      <c r="J20" s="1"/>
      <c r="K20" s="1"/>
      <c r="L20" s="1"/>
    </row>
    <row r="21" spans="1:12" ht="15.75">
      <c r="A21" s="25"/>
      <c r="B21" s="25"/>
      <c r="C21" s="22"/>
      <c r="D21" s="22"/>
      <c r="E21" s="49"/>
      <c r="F21" s="12"/>
      <c r="G21" s="12"/>
      <c r="H21" s="12"/>
      <c r="I21" s="12"/>
      <c r="J21" s="1"/>
      <c r="K21" s="1"/>
      <c r="L21" s="1"/>
    </row>
    <row r="22" spans="1:12" ht="15.75">
      <c r="A22" s="25"/>
      <c r="B22" s="25"/>
      <c r="C22" s="22"/>
      <c r="D22" s="190"/>
      <c r="E22" s="191"/>
      <c r="F22" s="12"/>
      <c r="G22" s="12"/>
      <c r="H22" s="12"/>
      <c r="I22" s="12"/>
      <c r="J22" s="1"/>
      <c r="K22" s="1"/>
      <c r="L22" s="1"/>
    </row>
    <row r="23" spans="1:12" ht="15.75">
      <c r="A23" s="24" t="s">
        <v>93</v>
      </c>
      <c r="B23" s="52"/>
      <c r="C23" s="23"/>
      <c r="D23" s="31" t="s">
        <v>90</v>
      </c>
      <c r="E23" s="122"/>
      <c r="F23" s="12"/>
      <c r="G23" s="12"/>
      <c r="H23" s="12"/>
      <c r="I23" s="12"/>
      <c r="J23" s="1"/>
      <c r="K23" s="1"/>
      <c r="L23" s="1"/>
    </row>
    <row r="24" spans="1:12" ht="15.75">
      <c r="A24" s="25"/>
      <c r="B24" s="25"/>
      <c r="C24" s="22"/>
      <c r="D24" s="31" t="s">
        <v>91</v>
      </c>
      <c r="E24" s="122"/>
      <c r="F24" s="12"/>
      <c r="G24" s="12"/>
      <c r="H24" s="12"/>
      <c r="I24" s="12"/>
      <c r="J24" s="1"/>
      <c r="K24" s="1"/>
      <c r="L24" s="1"/>
    </row>
    <row r="25" spans="1:12" ht="15.75">
      <c r="A25" s="25"/>
      <c r="B25" s="25"/>
      <c r="C25" s="22"/>
      <c r="D25" s="25"/>
      <c r="E25" s="51"/>
      <c r="F25" s="12"/>
      <c r="G25" s="12"/>
      <c r="H25" s="12"/>
      <c r="I25" s="12"/>
      <c r="J25" s="1"/>
      <c r="K25" s="1"/>
      <c r="L25" s="1"/>
    </row>
    <row r="26" spans="1:12" ht="15.75">
      <c r="A26" s="31" t="s">
        <v>294</v>
      </c>
      <c r="B26" s="52"/>
      <c r="C26" s="23"/>
      <c r="D26" s="31" t="s">
        <v>202</v>
      </c>
      <c r="E26" s="123"/>
      <c r="F26" s="12"/>
      <c r="G26" s="12"/>
      <c r="H26" s="12"/>
      <c r="I26" s="12"/>
      <c r="J26" s="1"/>
      <c r="K26" s="1"/>
      <c r="L26" s="1"/>
    </row>
    <row r="27" spans="1:12" ht="15.75">
      <c r="A27" s="31" t="s">
        <v>295</v>
      </c>
      <c r="B27" s="52"/>
      <c r="C27" s="23"/>
      <c r="D27" s="31" t="s">
        <v>202</v>
      </c>
      <c r="E27" s="123"/>
      <c r="F27" s="12"/>
      <c r="G27" s="12"/>
      <c r="H27" s="12"/>
      <c r="I27" s="12"/>
      <c r="J27" s="1"/>
      <c r="K27" s="1"/>
      <c r="L27" s="1"/>
    </row>
    <row r="28" spans="1:12" ht="15.75">
      <c r="A28" s="25"/>
      <c r="B28" s="25"/>
      <c r="C28" s="22"/>
      <c r="D28" s="25"/>
      <c r="E28" s="51"/>
      <c r="F28" s="12"/>
      <c r="G28" s="12"/>
      <c r="H28" s="12"/>
      <c r="I28" s="12"/>
      <c r="J28" s="1"/>
      <c r="K28" s="1"/>
      <c r="L28" s="1"/>
    </row>
    <row r="29" spans="1:12" ht="15">
      <c r="A29" s="22"/>
      <c r="B29" s="22"/>
      <c r="C29" s="13"/>
      <c r="D29" s="22"/>
      <c r="E29" s="13"/>
      <c r="F29" s="12"/>
      <c r="G29" s="12"/>
      <c r="H29" s="12"/>
      <c r="I29" s="12"/>
      <c r="J29" s="1"/>
      <c r="K29" s="1"/>
      <c r="L29" s="1"/>
    </row>
    <row r="30" spans="1:12" ht="15.75">
      <c r="A30" s="13"/>
      <c r="B30" s="13"/>
      <c r="C30" s="26" t="s">
        <v>83</v>
      </c>
      <c r="D30" s="13"/>
      <c r="E30" s="13"/>
      <c r="F30" s="12"/>
      <c r="G30" s="12"/>
      <c r="H30" s="12"/>
      <c r="I30" s="12"/>
      <c r="J30" s="1"/>
      <c r="K30" s="1"/>
      <c r="L30" s="1"/>
    </row>
    <row r="31" spans="1:9" ht="15">
      <c r="A31" s="27" t="s">
        <v>13</v>
      </c>
      <c r="B31" s="29"/>
      <c r="C31" s="124"/>
      <c r="D31" s="124"/>
      <c r="E31" s="186"/>
      <c r="F31" s="9"/>
      <c r="G31" s="9"/>
      <c r="H31" s="9"/>
      <c r="I31" s="9"/>
    </row>
    <row r="32" spans="1:9" ht="15">
      <c r="A32" s="27" t="s">
        <v>14</v>
      </c>
      <c r="B32" s="29"/>
      <c r="C32" s="124"/>
      <c r="D32" s="124"/>
      <c r="E32" s="186"/>
      <c r="F32" s="9"/>
      <c r="G32" s="9"/>
      <c r="H32" s="9"/>
      <c r="I32" s="9"/>
    </row>
    <row r="33" spans="1:9" ht="15">
      <c r="A33" s="27" t="s">
        <v>86</v>
      </c>
      <c r="B33" s="29"/>
      <c r="C33" s="187"/>
      <c r="D33" s="28" t="s">
        <v>15</v>
      </c>
      <c r="E33" s="29"/>
      <c r="F33" s="9"/>
      <c r="G33" s="9"/>
      <c r="H33" s="9"/>
      <c r="I33" s="9"/>
    </row>
    <row r="34" spans="1:9" ht="15">
      <c r="A34" s="27" t="s">
        <v>16</v>
      </c>
      <c r="B34" s="29"/>
      <c r="C34" s="124"/>
      <c r="D34" s="124"/>
      <c r="E34" s="186"/>
      <c r="F34" s="9"/>
      <c r="G34" s="9"/>
      <c r="H34" s="9"/>
      <c r="I34" s="9"/>
    </row>
    <row r="35" spans="1:9" ht="15">
      <c r="A35" s="27" t="s">
        <v>17</v>
      </c>
      <c r="B35" s="29"/>
      <c r="C35" s="124"/>
      <c r="D35" s="124"/>
      <c r="E35" s="186"/>
      <c r="F35" s="9"/>
      <c r="G35" s="9"/>
      <c r="H35" s="9"/>
      <c r="I35" s="9"/>
    </row>
    <row r="36" spans="1:9" ht="15">
      <c r="A36" s="27" t="s">
        <v>18</v>
      </c>
      <c r="B36" s="28"/>
      <c r="C36" s="28"/>
      <c r="D36" s="28"/>
      <c r="E36" s="29"/>
      <c r="F36" s="9"/>
      <c r="G36" s="9"/>
      <c r="H36" s="9"/>
      <c r="I36" s="9"/>
    </row>
    <row r="37" spans="1:9" ht="15">
      <c r="A37" s="27" t="s">
        <v>301</v>
      </c>
      <c r="B37" s="28"/>
      <c r="C37" s="28"/>
      <c r="D37" s="28"/>
      <c r="E37" s="29"/>
      <c r="F37" s="9"/>
      <c r="G37" s="9"/>
      <c r="H37" s="9"/>
      <c r="I37" s="9"/>
    </row>
    <row r="38" spans="1:9" ht="45" customHeight="1">
      <c r="A38" s="188" t="s">
        <v>201</v>
      </c>
      <c r="B38" s="189"/>
      <c r="C38" s="185" t="s">
        <v>296</v>
      </c>
      <c r="D38" s="192"/>
      <c r="E38" s="193"/>
      <c r="F38" s="9"/>
      <c r="G38" s="9"/>
      <c r="H38" s="9"/>
      <c r="I38" s="9"/>
    </row>
    <row r="39" spans="1:9" ht="45" customHeight="1">
      <c r="A39" s="27" t="s">
        <v>84</v>
      </c>
      <c r="B39" s="28"/>
      <c r="C39" s="124"/>
      <c r="D39" s="124"/>
      <c r="E39" s="186"/>
      <c r="F39" s="9"/>
      <c r="G39" s="9"/>
      <c r="H39" s="9"/>
      <c r="I39" s="9"/>
    </row>
    <row r="40" spans="1:9" ht="45" customHeight="1">
      <c r="A40" s="27" t="s">
        <v>19</v>
      </c>
      <c r="B40" s="28"/>
      <c r="C40" s="124"/>
      <c r="D40" s="124"/>
      <c r="E40" s="186"/>
      <c r="F40" s="9"/>
      <c r="G40" s="9"/>
      <c r="H40" s="9"/>
      <c r="I40" s="9"/>
    </row>
    <row r="41" spans="1:9" ht="15">
      <c r="A41" s="13"/>
      <c r="B41" s="13"/>
      <c r="C41" s="30"/>
      <c r="D41" s="30"/>
      <c r="E41" s="30"/>
      <c r="F41" s="9"/>
      <c r="G41" s="9"/>
      <c r="H41" s="9"/>
      <c r="I41" s="9"/>
    </row>
    <row r="42" spans="1:9" ht="15">
      <c r="A42" s="13"/>
      <c r="B42" s="13"/>
      <c r="C42" s="13"/>
      <c r="D42" s="13"/>
      <c r="E42" s="13"/>
      <c r="F42" s="9"/>
      <c r="G42" s="9"/>
      <c r="H42" s="9"/>
      <c r="I42" s="9"/>
    </row>
    <row r="43" spans="1:9" ht="18.75">
      <c r="A43" s="195" t="s">
        <v>206</v>
      </c>
      <c r="B43" s="25"/>
      <c r="C43" s="41"/>
      <c r="D43" s="41"/>
      <c r="E43" s="41"/>
      <c r="F43" s="9"/>
      <c r="G43" s="9"/>
      <c r="H43" s="9"/>
      <c r="I43" s="9"/>
    </row>
    <row r="44" spans="1:9" ht="15">
      <c r="A44" s="196" t="s">
        <v>207</v>
      </c>
      <c r="B44" s="197"/>
      <c r="C44" s="198" t="s">
        <v>208</v>
      </c>
      <c r="D44" s="196" t="s">
        <v>209</v>
      </c>
      <c r="E44" s="197"/>
      <c r="F44" s="9"/>
      <c r="G44" s="9"/>
      <c r="H44" s="9"/>
      <c r="I44" s="9"/>
    </row>
    <row r="45" spans="1:9" ht="15">
      <c r="A45" s="196" t="s">
        <v>210</v>
      </c>
      <c r="B45" s="197"/>
      <c r="C45" s="223"/>
      <c r="D45" s="224"/>
      <c r="E45" s="225"/>
      <c r="F45" s="9"/>
      <c r="G45" s="9"/>
      <c r="H45" s="9"/>
      <c r="I45" s="9"/>
    </row>
    <row r="46" spans="1:9" ht="15">
      <c r="A46" s="196" t="s">
        <v>211</v>
      </c>
      <c r="B46" s="197"/>
      <c r="C46" s="223"/>
      <c r="D46" s="224"/>
      <c r="E46" s="225"/>
      <c r="F46" s="9"/>
      <c r="G46" s="9"/>
      <c r="H46" s="9"/>
      <c r="I46" s="9"/>
    </row>
    <row r="47" spans="1:9" ht="15">
      <c r="A47" s="196" t="s">
        <v>19</v>
      </c>
      <c r="B47" s="197"/>
      <c r="C47" s="223"/>
      <c r="D47" s="224"/>
      <c r="E47" s="225"/>
      <c r="F47" s="9"/>
      <c r="G47" s="9"/>
      <c r="H47" s="9"/>
      <c r="I47" s="9"/>
    </row>
    <row r="48" spans="1:9" ht="15">
      <c r="A48" s="13"/>
      <c r="B48" s="13"/>
      <c r="C48" s="13"/>
      <c r="D48" s="13"/>
      <c r="E48" s="13"/>
      <c r="F48" s="9"/>
      <c r="G48" s="9"/>
      <c r="H48" s="9"/>
      <c r="I48" s="9"/>
    </row>
    <row r="49" spans="1:9" ht="15">
      <c r="A49" s="13"/>
      <c r="B49" s="13"/>
      <c r="C49" s="13"/>
      <c r="D49" s="13"/>
      <c r="E49" s="13"/>
      <c r="F49" s="9"/>
      <c r="G49" s="9"/>
      <c r="H49" s="9"/>
      <c r="I49" s="9"/>
    </row>
    <row r="50" spans="1:9" ht="15">
      <c r="A50" s="32" t="s">
        <v>8</v>
      </c>
      <c r="B50" s="32"/>
      <c r="C50" s="22"/>
      <c r="D50" s="13"/>
      <c r="E50" s="13"/>
      <c r="F50" s="9"/>
      <c r="G50" s="9"/>
      <c r="H50" s="9"/>
      <c r="I50" s="9"/>
    </row>
    <row r="51" spans="1:9" ht="15">
      <c r="A51" s="32" t="s">
        <v>283</v>
      </c>
      <c r="B51" s="32"/>
      <c r="C51" s="22"/>
      <c r="D51" s="13"/>
      <c r="E51" s="13"/>
      <c r="F51" s="9"/>
      <c r="G51" s="9"/>
      <c r="H51" s="9"/>
      <c r="I51" s="9"/>
    </row>
    <row r="52" spans="1:9" ht="15.75">
      <c r="A52" s="24" t="s">
        <v>9</v>
      </c>
      <c r="B52" s="54"/>
      <c r="C52" s="124"/>
      <c r="D52" s="124"/>
      <c r="E52" s="186"/>
      <c r="F52" s="9"/>
      <c r="G52" s="9"/>
      <c r="H52" s="9"/>
      <c r="I52" s="9"/>
    </row>
    <row r="53" spans="1:9" ht="15.75">
      <c r="A53" s="24" t="s">
        <v>85</v>
      </c>
      <c r="B53" s="54"/>
      <c r="C53" s="124"/>
      <c r="D53" s="124"/>
      <c r="E53" s="186"/>
      <c r="F53" s="9"/>
      <c r="G53" s="9"/>
      <c r="H53" s="9"/>
      <c r="I53" s="9"/>
    </row>
    <row r="54" spans="1:9" ht="15.75">
      <c r="A54" s="24" t="s">
        <v>10</v>
      </c>
      <c r="B54" s="54"/>
      <c r="C54" s="124"/>
      <c r="D54" s="124"/>
      <c r="E54" s="186"/>
      <c r="F54" s="9"/>
      <c r="G54" s="9"/>
      <c r="H54" s="9"/>
      <c r="I54" s="9"/>
    </row>
    <row r="55" spans="1:9" ht="15.75">
      <c r="A55" s="24" t="s">
        <v>11</v>
      </c>
      <c r="B55" s="54"/>
      <c r="C55" s="124"/>
      <c r="D55" s="124"/>
      <c r="E55" s="186"/>
      <c r="F55" s="9"/>
      <c r="G55" s="9"/>
      <c r="H55" s="9"/>
      <c r="I55" s="9"/>
    </row>
    <row r="56" spans="1:9" ht="15.75">
      <c r="A56" s="24" t="s">
        <v>12</v>
      </c>
      <c r="B56" s="54"/>
      <c r="C56" s="124"/>
      <c r="D56" s="124"/>
      <c r="E56" s="186"/>
      <c r="F56" s="9"/>
      <c r="G56" s="9"/>
      <c r="H56" s="9"/>
      <c r="I56" s="9"/>
    </row>
    <row r="57" spans="1:9" ht="15.75">
      <c r="A57" s="25"/>
      <c r="B57" s="25"/>
      <c r="C57" s="41"/>
      <c r="D57" s="22"/>
      <c r="E57" s="13"/>
      <c r="F57" s="9"/>
      <c r="G57" s="9"/>
      <c r="H57" s="9"/>
      <c r="I57" s="9"/>
    </row>
    <row r="58" spans="1:9" ht="15">
      <c r="A58" s="48" t="s">
        <v>92</v>
      </c>
      <c r="B58" s="48"/>
      <c r="C58" s="13"/>
      <c r="D58" s="13"/>
      <c r="E58" s="13"/>
      <c r="F58" s="9"/>
      <c r="G58" s="9"/>
      <c r="H58" s="9"/>
      <c r="I58" s="9"/>
    </row>
    <row r="59" spans="1:9" ht="15">
      <c r="A59" s="48" t="s">
        <v>297</v>
      </c>
      <c r="B59" s="48"/>
      <c r="C59" s="13"/>
      <c r="D59" s="13"/>
      <c r="E59" s="13"/>
      <c r="F59" s="9"/>
      <c r="G59" s="9"/>
      <c r="H59" s="9"/>
      <c r="I59" s="9"/>
    </row>
    <row r="60" spans="1:9" ht="15">
      <c r="A60" s="48"/>
      <c r="B60" s="48"/>
      <c r="C60" s="13"/>
      <c r="D60" s="13"/>
      <c r="E60" s="13"/>
      <c r="F60" s="9"/>
      <c r="G60" s="9"/>
      <c r="H60" s="9"/>
      <c r="I60" s="9"/>
    </row>
    <row r="61" spans="1:9" ht="15">
      <c r="A61" s="48"/>
      <c r="B61" s="48"/>
      <c r="C61" s="13"/>
      <c r="D61" s="13"/>
      <c r="E61" s="13"/>
      <c r="F61" s="9"/>
      <c r="G61" s="9"/>
      <c r="H61" s="9"/>
      <c r="I61" s="9"/>
    </row>
    <row r="62" spans="1:9" ht="15">
      <c r="A62" s="48"/>
      <c r="B62" s="48"/>
      <c r="C62" s="13"/>
      <c r="D62" s="13"/>
      <c r="E62" s="13"/>
      <c r="F62" s="9"/>
      <c r="G62" s="9"/>
      <c r="H62" s="9"/>
      <c r="I62" s="9"/>
    </row>
    <row r="63" spans="1:9" ht="15">
      <c r="A63" s="48"/>
      <c r="B63" s="48"/>
      <c r="C63" s="13"/>
      <c r="D63" s="13"/>
      <c r="E63" s="13"/>
      <c r="F63" s="9"/>
      <c r="G63" s="9"/>
      <c r="H63" s="9"/>
      <c r="I63" s="9"/>
    </row>
    <row r="64" spans="1:9" ht="15">
      <c r="A64" s="48"/>
      <c r="B64" s="48"/>
      <c r="C64" s="13"/>
      <c r="D64" s="13"/>
      <c r="E64" s="13"/>
      <c r="F64" s="9"/>
      <c r="G64" s="9"/>
      <c r="H64" s="9"/>
      <c r="I64" s="9"/>
    </row>
    <row r="65" spans="1:9" ht="15">
      <c r="A65" s="48"/>
      <c r="B65" s="48"/>
      <c r="C65" s="13"/>
      <c r="D65" s="13"/>
      <c r="E65" s="13"/>
      <c r="F65" s="9"/>
      <c r="G65" s="9"/>
      <c r="H65" s="9"/>
      <c r="I65" s="9"/>
    </row>
    <row r="66" spans="1:9" ht="15">
      <c r="A66" s="48"/>
      <c r="B66" s="48"/>
      <c r="C66" s="13"/>
      <c r="D66" s="13"/>
      <c r="E66" s="13"/>
      <c r="F66" s="9"/>
      <c r="G66" s="9"/>
      <c r="H66" s="9"/>
      <c r="I66" s="9"/>
    </row>
    <row r="67" spans="1:9" ht="15">
      <c r="A67" s="48"/>
      <c r="B67" s="48"/>
      <c r="C67" s="13"/>
      <c r="D67" s="13"/>
      <c r="E67" s="13"/>
      <c r="F67" s="9"/>
      <c r="G67" s="9"/>
      <c r="H67" s="9"/>
      <c r="I67" s="9"/>
    </row>
    <row r="68" spans="1:9" ht="15">
      <c r="A68" s="48"/>
      <c r="B68" s="48"/>
      <c r="C68" s="13"/>
      <c r="D68" s="13"/>
      <c r="E68" s="13"/>
      <c r="F68" s="9"/>
      <c r="G68" s="9"/>
      <c r="H68" s="9"/>
      <c r="I68" s="9"/>
    </row>
    <row r="69" spans="1:9" ht="15">
      <c r="A69" s="48"/>
      <c r="B69" s="48"/>
      <c r="C69" s="13"/>
      <c r="D69" s="13"/>
      <c r="E69" s="13"/>
      <c r="F69" s="9"/>
      <c r="G69" s="9"/>
      <c r="H69" s="9"/>
      <c r="I69" s="9"/>
    </row>
    <row r="70" spans="1:9" ht="15">
      <c r="A70" s="48"/>
      <c r="B70" s="48"/>
      <c r="C70" s="13"/>
      <c r="D70" s="13"/>
      <c r="E70" s="13"/>
      <c r="F70" s="9"/>
      <c r="G70" s="9"/>
      <c r="H70" s="9"/>
      <c r="I70" s="9"/>
    </row>
    <row r="71" spans="1:9" ht="15.75">
      <c r="A71" s="26"/>
      <c r="B71" s="26"/>
      <c r="C71" s="13"/>
      <c r="D71" s="13"/>
      <c r="E71" s="13"/>
      <c r="F71" s="9"/>
      <c r="G71" s="9"/>
      <c r="H71" s="9"/>
      <c r="I71" s="9"/>
    </row>
    <row r="72" spans="1:9" ht="15">
      <c r="A72" s="13"/>
      <c r="B72" s="13"/>
      <c r="C72" s="13"/>
      <c r="D72" s="13"/>
      <c r="E72" s="13"/>
      <c r="F72" s="9"/>
      <c r="G72" s="9"/>
      <c r="H72" s="9"/>
      <c r="I72" s="9"/>
    </row>
    <row r="73" spans="1:9" ht="15">
      <c r="A73" s="13"/>
      <c r="B73" s="13"/>
      <c r="C73" s="13"/>
      <c r="D73" s="13"/>
      <c r="E73" s="13"/>
      <c r="F73" s="9"/>
      <c r="G73" s="9"/>
      <c r="H73" s="9"/>
      <c r="I73" s="9"/>
    </row>
    <row r="74" spans="1:9" ht="15">
      <c r="A74" s="13"/>
      <c r="B74" s="13"/>
      <c r="C74" s="13"/>
      <c r="D74" s="13"/>
      <c r="E74" s="13"/>
      <c r="F74" s="9"/>
      <c r="G74" s="9"/>
      <c r="H74" s="9"/>
      <c r="I74" s="9"/>
    </row>
    <row r="75" spans="1:9" ht="15">
      <c r="A75" s="13"/>
      <c r="B75" s="13"/>
      <c r="C75" s="13"/>
      <c r="D75" s="13"/>
      <c r="E75" s="13"/>
      <c r="F75" s="9"/>
      <c r="G75" s="9"/>
      <c r="H75" s="9"/>
      <c r="I75" s="9"/>
    </row>
    <row r="76" spans="1:9" ht="15">
      <c r="A76" s="13"/>
      <c r="B76" s="13"/>
      <c r="C76" s="13"/>
      <c r="D76" s="13"/>
      <c r="E76" s="13"/>
      <c r="F76" s="9"/>
      <c r="G76" s="9"/>
      <c r="H76" s="9"/>
      <c r="I76" s="9"/>
    </row>
    <row r="77" spans="1:9" ht="15">
      <c r="A77" s="13"/>
      <c r="B77" s="13"/>
      <c r="C77" s="13"/>
      <c r="D77" s="13"/>
      <c r="E77" s="13"/>
      <c r="F77" s="9"/>
      <c r="G77" s="9"/>
      <c r="H77" s="9"/>
      <c r="I77" s="9"/>
    </row>
    <row r="78" spans="1:9" ht="15">
      <c r="A78" s="13"/>
      <c r="B78" s="13"/>
      <c r="C78" s="13"/>
      <c r="D78" s="13"/>
      <c r="E78" s="13"/>
      <c r="F78" s="9"/>
      <c r="G78" s="9"/>
      <c r="H78" s="9"/>
      <c r="I78" s="9"/>
    </row>
    <row r="79" spans="1:9" ht="12.75">
      <c r="A79" s="6"/>
      <c r="B79" s="6"/>
      <c r="C79" s="6"/>
      <c r="D79" s="6"/>
      <c r="E79" s="9"/>
      <c r="F79" s="9"/>
      <c r="G79" s="9"/>
      <c r="H79" s="9"/>
      <c r="I79" s="9"/>
    </row>
    <row r="80" spans="1:9" ht="12.75">
      <c r="A80" s="6"/>
      <c r="B80" s="6"/>
      <c r="C80" s="6"/>
      <c r="D80" s="6"/>
      <c r="E80" s="9"/>
      <c r="F80" s="9"/>
      <c r="G80" s="9"/>
      <c r="H80" s="9"/>
      <c r="I80" s="9"/>
    </row>
    <row r="81" spans="1:9" ht="12.75">
      <c r="A81" s="6"/>
      <c r="B81" s="6"/>
      <c r="C81" s="6"/>
      <c r="D81" s="6"/>
      <c r="E81" s="9"/>
      <c r="F81" s="9"/>
      <c r="G81" s="9"/>
      <c r="H81" s="9"/>
      <c r="I81" s="9"/>
    </row>
    <row r="82" spans="1:9" ht="12.75">
      <c r="A82" s="6"/>
      <c r="B82" s="6"/>
      <c r="C82" s="6"/>
      <c r="D82" s="6"/>
      <c r="E82" s="9"/>
      <c r="F82" s="9"/>
      <c r="G82" s="9"/>
      <c r="H82" s="9"/>
      <c r="I82" s="9"/>
    </row>
    <row r="83" spans="1:9" ht="12.75">
      <c r="A83" s="6"/>
      <c r="B83" s="6"/>
      <c r="C83" s="6"/>
      <c r="D83" s="6"/>
      <c r="E83" s="9"/>
      <c r="F83" s="9"/>
      <c r="G83" s="9"/>
      <c r="H83" s="9"/>
      <c r="I83" s="9"/>
    </row>
  </sheetData>
  <sheetProtection password="E313" sheet="1"/>
  <mergeCells count="10">
    <mergeCell ref="C7:D7"/>
    <mergeCell ref="C8:D8"/>
    <mergeCell ref="C10:D10"/>
    <mergeCell ref="C11:D11"/>
    <mergeCell ref="C1:D1"/>
    <mergeCell ref="C2:D2"/>
    <mergeCell ref="C3:D3"/>
    <mergeCell ref="C6:D6"/>
    <mergeCell ref="C5:D5"/>
    <mergeCell ref="C4:D4"/>
  </mergeCells>
  <printOptions/>
  <pageMargins left="0.75" right="0.75" top="0.75" bottom="0.5" header="0.5" footer="0.5"/>
  <pageSetup fitToHeight="1" fitToWidth="1" horizontalDpi="600" verticalDpi="600" orientation="portrait" scale="66" r:id="rId2"/>
  <headerFooter alignWithMargins="0">
    <oddFooter xml:space="preserve">&amp;C&amp;A  </oddFooter>
  </headerFooter>
  <legacyDrawing r:id="rId1"/>
</worksheet>
</file>

<file path=xl/worksheets/sheet4.xml><?xml version="1.0" encoding="utf-8"?>
<worksheet xmlns="http://schemas.openxmlformats.org/spreadsheetml/2006/main" xmlns:r="http://schemas.openxmlformats.org/officeDocument/2006/relationships">
  <sheetPr>
    <pageSetUpPr fitToPage="1"/>
  </sheetPr>
  <dimension ref="A1:F69"/>
  <sheetViews>
    <sheetView zoomScalePageLayoutView="0" workbookViewId="0" topLeftCell="A1">
      <selection activeCell="A40" sqref="A40"/>
    </sheetView>
  </sheetViews>
  <sheetFormatPr defaultColWidth="9.140625" defaultRowHeight="12.75"/>
  <cols>
    <col min="1" max="1" width="61.28125" style="0" customWidth="1"/>
    <col min="2" max="4" width="15.7109375" style="0" customWidth="1"/>
  </cols>
  <sheetData>
    <row r="1" spans="1:6" ht="12.75">
      <c r="A1" s="17">
        <f>'PAGE#1'!$C$14</f>
        <v>0</v>
      </c>
      <c r="B1" s="9"/>
      <c r="C1" s="9"/>
      <c r="D1" s="9"/>
      <c r="E1" s="9"/>
      <c r="F1" s="9"/>
    </row>
    <row r="2" spans="1:6" ht="12.75">
      <c r="A2" s="17">
        <f>'PAGE#1'!$E$20</f>
        <v>0</v>
      </c>
      <c r="B2" s="9"/>
      <c r="C2" s="9"/>
      <c r="D2" s="9"/>
      <c r="E2" s="9"/>
      <c r="F2" s="9"/>
    </row>
    <row r="3" spans="1:6" ht="12.75">
      <c r="A3" s="47">
        <f>'PAGE#1'!$E$19</f>
        <v>0</v>
      </c>
      <c r="B3" s="9"/>
      <c r="C3" s="9"/>
      <c r="D3" s="9"/>
      <c r="E3" s="9"/>
      <c r="F3" s="9"/>
    </row>
    <row r="4" spans="1:6" ht="12.75">
      <c r="A4" s="9" t="str">
        <f>'PAGE#1'!$C$11</f>
        <v>YEAR ENDING DECEMBER 31, 2021</v>
      </c>
      <c r="B4" s="9"/>
      <c r="C4" s="9"/>
      <c r="D4" s="9"/>
      <c r="E4" s="9"/>
      <c r="F4" s="9"/>
    </row>
    <row r="5" spans="1:6" ht="12.75">
      <c r="A5" s="11" t="s">
        <v>111</v>
      </c>
      <c r="B5" s="8"/>
      <c r="C5" s="8"/>
      <c r="D5" s="4"/>
      <c r="E5" s="9"/>
      <c r="F5" s="9"/>
    </row>
    <row r="6" spans="1:6" ht="12.75">
      <c r="A6" s="63" t="s">
        <v>20</v>
      </c>
      <c r="B6" s="63" t="s">
        <v>21</v>
      </c>
      <c r="C6" s="105" t="s">
        <v>22</v>
      </c>
      <c r="D6" s="63" t="s">
        <v>23</v>
      </c>
      <c r="E6" s="9"/>
      <c r="F6" s="9"/>
    </row>
    <row r="7" spans="1:6" ht="12.75">
      <c r="A7" s="60"/>
      <c r="B7" s="106"/>
      <c r="C7" s="107" t="s">
        <v>7</v>
      </c>
      <c r="D7" s="67" t="s">
        <v>26</v>
      </c>
      <c r="E7" s="9"/>
      <c r="F7" s="9"/>
    </row>
    <row r="8" spans="1:6" ht="12.75">
      <c r="A8" s="108" t="s">
        <v>27</v>
      </c>
      <c r="B8" s="68" t="s">
        <v>28</v>
      </c>
      <c r="C8" s="68" t="s">
        <v>29</v>
      </c>
      <c r="D8" s="109" t="s">
        <v>30</v>
      </c>
      <c r="E8" s="9"/>
      <c r="F8" s="9"/>
    </row>
    <row r="9" spans="1:6" ht="12.75">
      <c r="A9" s="106" t="s">
        <v>107</v>
      </c>
      <c r="B9" s="199">
        <v>100</v>
      </c>
      <c r="C9" s="199"/>
      <c r="D9" s="200">
        <f>ROUND(IF(B9&gt;C9,B9,C9),0)</f>
        <v>100</v>
      </c>
      <c r="E9" s="9"/>
      <c r="F9" s="9"/>
    </row>
    <row r="10" spans="1:6" ht="12.75">
      <c r="A10" s="110" t="s">
        <v>120</v>
      </c>
      <c r="B10" s="200">
        <v>100</v>
      </c>
      <c r="C10" s="199"/>
      <c r="D10" s="200">
        <f>ROUND(IF(C10&gt;0,IF(B10&gt;C10,B10,C10),0),0)</f>
        <v>0</v>
      </c>
      <c r="E10" s="9"/>
      <c r="F10" s="9"/>
    </row>
    <row r="11" spans="1:6" ht="12.75">
      <c r="A11" s="111" t="s">
        <v>121</v>
      </c>
      <c r="B11" s="201" t="s">
        <v>31</v>
      </c>
      <c r="C11" s="201" t="s">
        <v>31</v>
      </c>
      <c r="D11" s="202">
        <f>SUM(D9:D10)</f>
        <v>100</v>
      </c>
      <c r="E11" s="9"/>
      <c r="F11" s="9"/>
    </row>
    <row r="12" spans="1:6" ht="12.75">
      <c r="A12" s="34"/>
      <c r="B12" s="203"/>
      <c r="C12" s="203"/>
      <c r="D12" s="203"/>
      <c r="E12" s="9"/>
      <c r="F12" s="9"/>
    </row>
    <row r="13" spans="1:6" ht="12.75">
      <c r="A13" s="106" t="s">
        <v>122</v>
      </c>
      <c r="B13" s="204"/>
      <c r="C13" s="205"/>
      <c r="D13" s="206"/>
      <c r="E13" s="9"/>
      <c r="F13" s="9"/>
    </row>
    <row r="14" spans="1:6" ht="12.75">
      <c r="A14" s="65" t="s">
        <v>32</v>
      </c>
      <c r="B14" s="200">
        <v>100</v>
      </c>
      <c r="C14" s="199"/>
      <c r="D14" s="200">
        <f>ROUND(IF(B14&gt;C14,B14,C14),0)</f>
        <v>100</v>
      </c>
      <c r="E14" s="9"/>
      <c r="F14" s="9"/>
    </row>
    <row r="15" spans="1:6" ht="12.75">
      <c r="A15" s="65" t="s">
        <v>33</v>
      </c>
      <c r="B15" s="199"/>
      <c r="C15" s="199"/>
      <c r="D15" s="200">
        <f>ROUND(IF(B15&gt;C15,B15,C15),0)</f>
        <v>0</v>
      </c>
      <c r="E15" s="9"/>
      <c r="F15" s="9"/>
    </row>
    <row r="16" spans="1:6" ht="12.75">
      <c r="A16" s="65" t="s">
        <v>34</v>
      </c>
      <c r="B16" s="199"/>
      <c r="C16" s="199"/>
      <c r="D16" s="200">
        <f>ROUND(IF(B16&gt;C16,B16,C16),0)</f>
        <v>0</v>
      </c>
      <c r="E16" s="9"/>
      <c r="F16" s="9"/>
    </row>
    <row r="17" spans="1:6" ht="12.75">
      <c r="A17" s="65" t="s">
        <v>35</v>
      </c>
      <c r="B17" s="199"/>
      <c r="C17" s="199"/>
      <c r="D17" s="200">
        <f>ROUND(IF(B17&gt;C17,B17,C17),0)</f>
        <v>0</v>
      </c>
      <c r="E17" s="9"/>
      <c r="F17" s="9"/>
    </row>
    <row r="18" spans="1:6" ht="12.75">
      <c r="A18" s="65" t="s">
        <v>123</v>
      </c>
      <c r="B18" s="207"/>
      <c r="C18" s="207"/>
      <c r="D18" s="203"/>
      <c r="E18" s="9"/>
      <c r="F18" s="9"/>
    </row>
    <row r="19" spans="1:6" ht="12.75">
      <c r="A19" s="65" t="s">
        <v>124</v>
      </c>
      <c r="B19" s="200">
        <v>25</v>
      </c>
      <c r="C19" s="199"/>
      <c r="D19" s="208">
        <f>IF('PAGE#1'!$E$26="Y",IF(B19&gt;C19,B19,C19),0)</f>
        <v>0</v>
      </c>
      <c r="E19" s="9"/>
      <c r="F19" s="9"/>
    </row>
    <row r="20" spans="1:6" ht="12.75">
      <c r="A20" s="65" t="s">
        <v>125</v>
      </c>
      <c r="B20" s="208">
        <f>IF('PAGE#1'!$E$20="nh",25,35)</f>
        <v>35</v>
      </c>
      <c r="C20" s="199"/>
      <c r="D20" s="208">
        <f>IF('PAGE#1'!$E$27="Y",IF(B20&gt;C20,B20,C20),0)</f>
        <v>0</v>
      </c>
      <c r="E20" s="9"/>
      <c r="F20" s="9"/>
    </row>
    <row r="21" spans="1:6" ht="12.75">
      <c r="A21" s="65" t="s">
        <v>36</v>
      </c>
      <c r="B21" s="209" t="s">
        <v>31</v>
      </c>
      <c r="C21" s="199"/>
      <c r="D21" s="208">
        <f>IF(C21&gt;0,C21,0)</f>
        <v>0</v>
      </c>
      <c r="E21" s="9"/>
      <c r="F21" s="9"/>
    </row>
    <row r="22" spans="1:6" ht="12.75">
      <c r="A22" s="65" t="s">
        <v>37</v>
      </c>
      <c r="B22" s="209" t="s">
        <v>31</v>
      </c>
      <c r="C22" s="199"/>
      <c r="D22" s="208">
        <f>IF(C22&gt;0,C22,0)</f>
        <v>0</v>
      </c>
      <c r="E22" s="9"/>
      <c r="F22" s="9"/>
    </row>
    <row r="23" spans="1:6" ht="12.75">
      <c r="A23" s="65" t="s">
        <v>38</v>
      </c>
      <c r="B23" s="209" t="s">
        <v>31</v>
      </c>
      <c r="C23" s="199"/>
      <c r="D23" s="208">
        <f>IF(C23&gt;0,C23,0)</f>
        <v>0</v>
      </c>
      <c r="E23" s="9"/>
      <c r="F23" s="9"/>
    </row>
    <row r="24" spans="1:6" ht="12.75">
      <c r="A24" s="65" t="s">
        <v>39</v>
      </c>
      <c r="B24" s="209" t="s">
        <v>31</v>
      </c>
      <c r="C24" s="199"/>
      <c r="D24" s="208">
        <f>IF(C24&gt;0,C24,0)</f>
        <v>0</v>
      </c>
      <c r="E24" s="9"/>
      <c r="F24" s="9"/>
    </row>
    <row r="25" spans="1:6" ht="12.75">
      <c r="A25" s="59" t="s">
        <v>126</v>
      </c>
      <c r="B25" s="201" t="s">
        <v>31</v>
      </c>
      <c r="C25" s="201" t="s">
        <v>31</v>
      </c>
      <c r="D25" s="210">
        <f>SUM(D14:D24)</f>
        <v>100</v>
      </c>
      <c r="E25" s="9"/>
      <c r="F25" s="9"/>
    </row>
    <row r="26" spans="1:6" ht="12.75">
      <c r="A26" s="112"/>
      <c r="B26" s="207"/>
      <c r="C26" s="211"/>
      <c r="D26" s="212"/>
      <c r="E26" s="9"/>
      <c r="F26" s="9"/>
    </row>
    <row r="27" spans="1:6" ht="12.75">
      <c r="A27" s="33"/>
      <c r="B27" s="115"/>
      <c r="C27" s="115"/>
      <c r="D27" s="115"/>
      <c r="E27" s="9"/>
      <c r="F27" s="9"/>
    </row>
    <row r="28" spans="1:6" ht="12.75">
      <c r="A28" s="62"/>
      <c r="B28" s="213"/>
      <c r="C28" s="214"/>
      <c r="D28" s="213"/>
      <c r="E28" s="9"/>
      <c r="F28" s="9"/>
    </row>
    <row r="29" spans="1:6" ht="12.75">
      <c r="A29" s="106"/>
      <c r="B29" s="215"/>
      <c r="C29" s="216" t="s">
        <v>7</v>
      </c>
      <c r="D29" s="217"/>
      <c r="E29" s="9"/>
      <c r="F29" s="9"/>
    </row>
    <row r="30" spans="1:6" ht="12.75">
      <c r="A30" s="66" t="s">
        <v>127</v>
      </c>
      <c r="B30" s="218" t="s">
        <v>28</v>
      </c>
      <c r="C30" s="218" t="s">
        <v>29</v>
      </c>
      <c r="D30" s="219" t="s">
        <v>40</v>
      </c>
      <c r="E30" s="9"/>
      <c r="F30" s="9"/>
    </row>
    <row r="31" spans="1:6" ht="12.75">
      <c r="A31" s="64" t="s">
        <v>41</v>
      </c>
      <c r="B31" s="205"/>
      <c r="C31" s="205"/>
      <c r="D31" s="206"/>
      <c r="E31" s="9"/>
      <c r="F31" s="9"/>
    </row>
    <row r="32" spans="1:6" ht="12.75">
      <c r="A32" s="33"/>
      <c r="B32" s="115"/>
      <c r="C32" s="115"/>
      <c r="D32" s="115"/>
      <c r="E32" s="9"/>
      <c r="F32" s="9"/>
    </row>
    <row r="33" spans="1:6" ht="12.75">
      <c r="A33" s="60" t="s">
        <v>128</v>
      </c>
      <c r="B33" s="215"/>
      <c r="C33" s="220" t="s">
        <v>31</v>
      </c>
      <c r="D33" s="221" t="s">
        <v>31</v>
      </c>
      <c r="E33" s="9"/>
      <c r="F33" s="9"/>
    </row>
    <row r="34" spans="1:6" ht="12.75">
      <c r="A34" s="126" t="s">
        <v>42</v>
      </c>
      <c r="B34" s="209" t="s">
        <v>31</v>
      </c>
      <c r="C34" s="222"/>
      <c r="D34" s="208">
        <f aca="true" t="shared" si="0" ref="D34:D41">IF(C34&gt;0,C34,0)</f>
        <v>0</v>
      </c>
      <c r="E34" s="9"/>
      <c r="F34" s="9"/>
    </row>
    <row r="35" spans="1:6" ht="12.75">
      <c r="A35" s="61" t="s">
        <v>129</v>
      </c>
      <c r="B35" s="209" t="s">
        <v>31</v>
      </c>
      <c r="C35" s="222"/>
      <c r="D35" s="208">
        <f t="shared" si="0"/>
        <v>0</v>
      </c>
      <c r="E35" s="9"/>
      <c r="F35" s="9"/>
    </row>
    <row r="36" spans="1:6" ht="12.75">
      <c r="A36" s="61" t="s">
        <v>130</v>
      </c>
      <c r="B36" s="209" t="s">
        <v>31</v>
      </c>
      <c r="C36" s="222"/>
      <c r="D36" s="208">
        <f t="shared" si="0"/>
        <v>0</v>
      </c>
      <c r="E36" s="9"/>
      <c r="F36" s="9"/>
    </row>
    <row r="37" spans="1:6" ht="12.75">
      <c r="A37" s="61" t="s">
        <v>131</v>
      </c>
      <c r="B37" s="209" t="s">
        <v>31</v>
      </c>
      <c r="C37" s="222"/>
      <c r="D37" s="208">
        <f t="shared" si="0"/>
        <v>0</v>
      </c>
      <c r="E37" s="9"/>
      <c r="F37" s="9"/>
    </row>
    <row r="38" spans="1:6" ht="12.75">
      <c r="A38" s="61" t="s">
        <v>132</v>
      </c>
      <c r="B38" s="209" t="s">
        <v>31</v>
      </c>
      <c r="C38" s="222"/>
      <c r="D38" s="208">
        <f t="shared" si="0"/>
        <v>0</v>
      </c>
      <c r="F38" s="9"/>
    </row>
    <row r="39" spans="1:6" ht="12.75">
      <c r="A39" s="61" t="s">
        <v>133</v>
      </c>
      <c r="B39" s="209" t="s">
        <v>31</v>
      </c>
      <c r="C39" s="222"/>
      <c r="D39" s="208">
        <f t="shared" si="0"/>
        <v>0</v>
      </c>
      <c r="F39" s="9"/>
    </row>
    <row r="40" spans="1:6" ht="12.75">
      <c r="A40" s="61" t="s">
        <v>134</v>
      </c>
      <c r="B40" s="209" t="s">
        <v>31</v>
      </c>
      <c r="C40" s="222"/>
      <c r="D40" s="208">
        <f t="shared" si="0"/>
        <v>0</v>
      </c>
      <c r="F40" s="9"/>
    </row>
    <row r="41" spans="1:6" ht="12.75">
      <c r="A41" s="61" t="s">
        <v>135</v>
      </c>
      <c r="B41" s="209" t="s">
        <v>31</v>
      </c>
      <c r="C41" s="222"/>
      <c r="D41" s="208">
        <f t="shared" si="0"/>
        <v>0</v>
      </c>
      <c r="F41" s="9"/>
    </row>
    <row r="42" spans="1:6" ht="12.75">
      <c r="A42" s="61" t="s">
        <v>136</v>
      </c>
      <c r="B42" s="209" t="s">
        <v>31</v>
      </c>
      <c r="C42" s="222"/>
      <c r="D42" s="208">
        <f>IF(C42&gt;0,C42,0)</f>
        <v>0</v>
      </c>
      <c r="F42" s="9"/>
    </row>
    <row r="43" spans="1:6" ht="12.75">
      <c r="A43" s="61" t="s">
        <v>137</v>
      </c>
      <c r="B43" s="209" t="s">
        <v>31</v>
      </c>
      <c r="C43" s="222"/>
      <c r="D43" s="208">
        <f>IF(C43&gt;0,C43,0)</f>
        <v>0</v>
      </c>
      <c r="F43" s="9"/>
    </row>
    <row r="44" spans="1:6" ht="12.75">
      <c r="A44" s="61" t="s">
        <v>138</v>
      </c>
      <c r="B44" s="209" t="s">
        <v>31</v>
      </c>
      <c r="C44" s="222"/>
      <c r="D44" s="208">
        <f>IF(C44&gt;0,C44,0)</f>
        <v>0</v>
      </c>
      <c r="F44" s="9"/>
    </row>
    <row r="45" spans="1:6" ht="12.75">
      <c r="A45" s="61" t="s">
        <v>139</v>
      </c>
      <c r="B45" s="199"/>
      <c r="C45" s="222"/>
      <c r="D45" s="208">
        <f>IF(B45&gt;C45,0,C45-B45)</f>
        <v>0</v>
      </c>
      <c r="F45" s="9"/>
    </row>
    <row r="46" spans="1:6" ht="12.75">
      <c r="A46" s="127" t="s">
        <v>140</v>
      </c>
      <c r="B46" s="199"/>
      <c r="C46" s="222"/>
      <c r="D46" s="208">
        <f>IF(B46&gt;C46,0,C46-B46)</f>
        <v>0</v>
      </c>
      <c r="F46" s="9"/>
    </row>
    <row r="47" spans="1:6" ht="12.75">
      <c r="A47" s="127" t="s">
        <v>141</v>
      </c>
      <c r="B47" s="199"/>
      <c r="C47" s="222"/>
      <c r="D47" s="208">
        <f>IF(B47&gt;C47,0,C47-B47)</f>
        <v>0</v>
      </c>
      <c r="F47" s="9"/>
    </row>
    <row r="48" spans="1:6" ht="12.75">
      <c r="A48" s="127" t="s">
        <v>142</v>
      </c>
      <c r="B48" s="209" t="s">
        <v>31</v>
      </c>
      <c r="C48" s="222"/>
      <c r="D48" s="208">
        <f aca="true" t="shared" si="1" ref="D48:D56">IF(C48&gt;0,C48,0)</f>
        <v>0</v>
      </c>
      <c r="F48" s="9"/>
    </row>
    <row r="49" spans="1:6" ht="12.75">
      <c r="A49" s="127" t="s">
        <v>143</v>
      </c>
      <c r="B49" s="209" t="s">
        <v>31</v>
      </c>
      <c r="C49" s="222"/>
      <c r="D49" s="208">
        <f t="shared" si="1"/>
        <v>0</v>
      </c>
      <c r="F49" s="9"/>
    </row>
    <row r="50" spans="1:6" ht="12.75">
      <c r="A50" s="127" t="s">
        <v>144</v>
      </c>
      <c r="B50" s="209" t="s">
        <v>31</v>
      </c>
      <c r="C50" s="222"/>
      <c r="D50" s="208">
        <f t="shared" si="1"/>
        <v>0</v>
      </c>
      <c r="F50" s="9"/>
    </row>
    <row r="51" spans="1:6" ht="12.75">
      <c r="A51" s="127" t="s">
        <v>145</v>
      </c>
      <c r="B51" s="209" t="s">
        <v>31</v>
      </c>
      <c r="C51" s="222"/>
      <c r="D51" s="208">
        <f t="shared" si="1"/>
        <v>0</v>
      </c>
      <c r="F51" s="9"/>
    </row>
    <row r="52" spans="1:6" ht="12.75">
      <c r="A52" s="127" t="s">
        <v>146</v>
      </c>
      <c r="B52" s="209" t="s">
        <v>31</v>
      </c>
      <c r="C52" s="222"/>
      <c r="D52" s="208">
        <f t="shared" si="1"/>
        <v>0</v>
      </c>
      <c r="F52" s="9"/>
    </row>
    <row r="53" spans="1:6" ht="12.75">
      <c r="A53" s="127" t="s">
        <v>147</v>
      </c>
      <c r="B53" s="209" t="s">
        <v>31</v>
      </c>
      <c r="C53" s="222"/>
      <c r="D53" s="208">
        <f t="shared" si="1"/>
        <v>0</v>
      </c>
      <c r="F53" s="9"/>
    </row>
    <row r="54" spans="1:6" ht="12.75">
      <c r="A54" s="127" t="s">
        <v>148</v>
      </c>
      <c r="B54" s="209" t="s">
        <v>31</v>
      </c>
      <c r="C54" s="222"/>
      <c r="D54" s="208">
        <f t="shared" si="1"/>
        <v>0</v>
      </c>
      <c r="F54" s="9"/>
    </row>
    <row r="55" spans="1:6" ht="12.75">
      <c r="A55" s="127" t="s">
        <v>149</v>
      </c>
      <c r="B55" s="209" t="s">
        <v>31</v>
      </c>
      <c r="C55" s="222"/>
      <c r="D55" s="208">
        <f t="shared" si="1"/>
        <v>0</v>
      </c>
      <c r="F55" s="9"/>
    </row>
    <row r="56" spans="1:6" ht="12.75">
      <c r="A56" s="114" t="s">
        <v>150</v>
      </c>
      <c r="B56" s="218" t="s">
        <v>31</v>
      </c>
      <c r="C56" s="222"/>
      <c r="D56" s="208">
        <f t="shared" si="1"/>
        <v>0</v>
      </c>
      <c r="F56" s="9"/>
    </row>
    <row r="57" spans="1:6" ht="12.75">
      <c r="A57" s="59" t="s">
        <v>151</v>
      </c>
      <c r="B57" s="201" t="s">
        <v>31</v>
      </c>
      <c r="C57" s="201" t="s">
        <v>31</v>
      </c>
      <c r="D57" s="210">
        <f>SUM(D33:D56)</f>
        <v>0</v>
      </c>
      <c r="F57" s="9"/>
    </row>
    <row r="58" spans="1:6" ht="12.75">
      <c r="A58" s="33"/>
      <c r="B58" s="113"/>
      <c r="C58" s="115"/>
      <c r="D58" s="113"/>
      <c r="F58" s="9"/>
    </row>
    <row r="59" spans="1:6" ht="12.75">
      <c r="A59" s="33"/>
      <c r="B59" s="113"/>
      <c r="C59" s="115"/>
      <c r="D59" s="113"/>
      <c r="F59" s="9"/>
    </row>
    <row r="60" spans="1:4" ht="12.75">
      <c r="A60" s="33"/>
      <c r="B60" s="113"/>
      <c r="C60" s="113"/>
      <c r="D60" s="113"/>
    </row>
    <row r="61" spans="1:4" ht="12.75">
      <c r="A61" s="33"/>
      <c r="B61" s="113"/>
      <c r="C61" s="113"/>
      <c r="D61" s="113"/>
    </row>
    <row r="62" spans="1:4" ht="12.75">
      <c r="A62" s="33"/>
      <c r="B62" s="113"/>
      <c r="C62" s="113"/>
      <c r="D62" s="113"/>
    </row>
    <row r="69" spans="1:4" ht="12.75">
      <c r="A69" s="1"/>
      <c r="B69" s="1"/>
      <c r="C69" s="1"/>
      <c r="D69" s="1"/>
    </row>
  </sheetData>
  <sheetProtection password="E313" sheet="1"/>
  <printOptions/>
  <pageMargins left="0.75" right="0.75" top="0.75" bottom="0.5" header="0.5" footer="0.5"/>
  <pageSetup fitToHeight="1" fitToWidth="1" horizontalDpi="600" verticalDpi="600" orientation="portrait" scale="84" r:id="rId1"/>
  <headerFooter alignWithMargins="0">
    <oddFooter xml:space="preserve">&amp;C&amp;A  </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H87"/>
  <sheetViews>
    <sheetView zoomScalePageLayoutView="0" workbookViewId="0" topLeftCell="A1">
      <selection activeCell="A6" sqref="A6"/>
    </sheetView>
  </sheetViews>
  <sheetFormatPr defaultColWidth="9.140625" defaultRowHeight="12.75"/>
  <cols>
    <col min="1" max="1" width="68.00390625" style="0" customWidth="1"/>
    <col min="2" max="5" width="15.7109375" style="0" customWidth="1"/>
    <col min="8" max="8" width="16.00390625" style="0" customWidth="1"/>
  </cols>
  <sheetData>
    <row r="1" spans="1:8" ht="13.5" customHeight="1">
      <c r="A1" s="69">
        <f>'PAGE#1'!$C$14</f>
        <v>0</v>
      </c>
      <c r="B1" s="45"/>
      <c r="C1" s="45"/>
      <c r="D1" s="45"/>
      <c r="E1" s="45"/>
      <c r="F1" s="33"/>
      <c r="H1" s="125"/>
    </row>
    <row r="2" spans="1:8" ht="13.5" customHeight="1">
      <c r="A2" s="69">
        <f>'PAGE#1'!$E$20</f>
        <v>0</v>
      </c>
      <c r="B2" s="45"/>
      <c r="C2" s="45"/>
      <c r="D2" s="45"/>
      <c r="E2" s="45"/>
      <c r="F2" s="33"/>
      <c r="H2" s="125"/>
    </row>
    <row r="3" spans="1:8" ht="13.5" customHeight="1">
      <c r="A3" s="70">
        <f>'PAGE#1'!$E$19</f>
        <v>0</v>
      </c>
      <c r="B3" s="45"/>
      <c r="C3" s="45"/>
      <c r="D3" s="45"/>
      <c r="E3" s="45"/>
      <c r="F3" s="33"/>
      <c r="H3" s="125"/>
    </row>
    <row r="4" spans="1:8" ht="13.5" customHeight="1">
      <c r="A4" s="45" t="str">
        <f>'PAGE#1'!$C$11</f>
        <v>YEAR ENDING DECEMBER 31, 2021</v>
      </c>
      <c r="B4" s="45"/>
      <c r="C4" s="45"/>
      <c r="D4" s="45"/>
      <c r="E4" s="45"/>
      <c r="F4" s="33"/>
      <c r="H4" s="125"/>
    </row>
    <row r="5" spans="1:8" ht="13.5" customHeight="1">
      <c r="A5" s="45"/>
      <c r="B5" s="45"/>
      <c r="C5" s="45"/>
      <c r="D5" s="45"/>
      <c r="E5" s="45"/>
      <c r="F5" s="33"/>
      <c r="H5" s="125"/>
    </row>
    <row r="6" spans="1:8" ht="13.5" customHeight="1">
      <c r="A6" s="89" t="s">
        <v>111</v>
      </c>
      <c r="B6" s="72"/>
      <c r="C6" s="73"/>
      <c r="D6" s="73"/>
      <c r="E6" s="74"/>
      <c r="F6" s="33"/>
      <c r="H6" s="125"/>
    </row>
    <row r="7" spans="1:8" ht="13.5" customHeight="1">
      <c r="A7" s="139"/>
      <c r="B7" s="139"/>
      <c r="C7" s="45"/>
      <c r="D7" s="45"/>
      <c r="E7" s="45"/>
      <c r="F7" s="33"/>
      <c r="H7" s="125"/>
    </row>
    <row r="8" spans="1:8" ht="54.75" customHeight="1">
      <c r="A8" s="280" t="s">
        <v>154</v>
      </c>
      <c r="B8" s="281"/>
      <c r="C8" s="281"/>
      <c r="D8" s="281"/>
      <c r="E8" s="282"/>
      <c r="F8" s="33"/>
      <c r="H8" s="125"/>
    </row>
    <row r="9" spans="1:8" ht="13.5" customHeight="1">
      <c r="A9" s="45"/>
      <c r="B9" s="45"/>
      <c r="C9" s="45"/>
      <c r="D9" s="45"/>
      <c r="E9" s="45"/>
      <c r="F9" s="34"/>
      <c r="H9" s="125"/>
    </row>
    <row r="10" spans="1:8" ht="13.5" customHeight="1">
      <c r="A10" s="136"/>
      <c r="B10" s="10"/>
      <c r="C10" s="10"/>
      <c r="D10" s="10"/>
      <c r="E10" s="10"/>
      <c r="F10" s="33"/>
      <c r="H10" s="125"/>
    </row>
    <row r="11" spans="1:8" ht="13.5" customHeight="1">
      <c r="A11" s="77" t="s">
        <v>20</v>
      </c>
      <c r="B11" s="151" t="s">
        <v>21</v>
      </c>
      <c r="C11" s="285" t="s">
        <v>22</v>
      </c>
      <c r="D11" s="285"/>
      <c r="E11" s="151" t="s">
        <v>23</v>
      </c>
      <c r="F11" s="33"/>
      <c r="H11" s="125"/>
    </row>
    <row r="12" spans="1:8" ht="13.5" customHeight="1">
      <c r="A12" s="138"/>
      <c r="B12" s="152" t="s">
        <v>28</v>
      </c>
      <c r="C12" s="283" t="s">
        <v>5</v>
      </c>
      <c r="D12" s="283"/>
      <c r="E12" s="284"/>
      <c r="F12" s="33"/>
      <c r="H12" s="125"/>
    </row>
    <row r="13" spans="1:6" ht="13.5" customHeight="1">
      <c r="A13" s="78"/>
      <c r="B13" s="80" t="s">
        <v>24</v>
      </c>
      <c r="C13" s="81" t="s">
        <v>113</v>
      </c>
      <c r="D13" s="79" t="s">
        <v>24</v>
      </c>
      <c r="E13" s="81" t="s">
        <v>113</v>
      </c>
      <c r="F13" s="33"/>
    </row>
    <row r="14" spans="1:6" ht="13.5" customHeight="1">
      <c r="A14" s="104" t="s">
        <v>278</v>
      </c>
      <c r="B14" s="137" t="s">
        <v>112</v>
      </c>
      <c r="C14" s="83" t="s">
        <v>114</v>
      </c>
      <c r="D14" s="82" t="s">
        <v>112</v>
      </c>
      <c r="E14" s="83" t="s">
        <v>40</v>
      </c>
      <c r="F14" s="46"/>
    </row>
    <row r="15" spans="1:6" ht="13.5" customHeight="1">
      <c r="A15" s="226" t="s">
        <v>285</v>
      </c>
      <c r="B15" s="120"/>
      <c r="C15" s="153"/>
      <c r="D15" s="120"/>
      <c r="E15" s="248">
        <f aca="true" t="shared" si="0" ref="E15:E20">C15*D15</f>
        <v>0</v>
      </c>
      <c r="F15" s="46"/>
    </row>
    <row r="16" spans="1:6" ht="13.5" customHeight="1">
      <c r="A16" s="226" t="s">
        <v>284</v>
      </c>
      <c r="B16" s="120"/>
      <c r="C16" s="153"/>
      <c r="D16" s="120"/>
      <c r="E16" s="248">
        <f t="shared" si="0"/>
        <v>0</v>
      </c>
      <c r="F16" s="46"/>
    </row>
    <row r="17" spans="1:6" ht="13.5" customHeight="1">
      <c r="A17" s="226" t="s">
        <v>302</v>
      </c>
      <c r="B17" s="120"/>
      <c r="C17" s="153"/>
      <c r="D17" s="120"/>
      <c r="E17" s="248">
        <f t="shared" si="0"/>
        <v>0</v>
      </c>
      <c r="F17" s="46"/>
    </row>
    <row r="18" spans="1:6" ht="13.5" customHeight="1">
      <c r="A18" s="226" t="s">
        <v>303</v>
      </c>
      <c r="B18" s="120"/>
      <c r="C18" s="153"/>
      <c r="D18" s="120"/>
      <c r="E18" s="248">
        <f t="shared" si="0"/>
        <v>0</v>
      </c>
      <c r="F18" s="46"/>
    </row>
    <row r="19" spans="1:6" ht="13.5" customHeight="1">
      <c r="A19" s="226" t="s">
        <v>304</v>
      </c>
      <c r="B19" s="120"/>
      <c r="C19" s="153"/>
      <c r="D19" s="120"/>
      <c r="E19" s="248">
        <f t="shared" si="0"/>
        <v>0</v>
      </c>
      <c r="F19" s="46"/>
    </row>
    <row r="20" spans="1:6" ht="13.5" customHeight="1">
      <c r="A20" s="226" t="s">
        <v>280</v>
      </c>
      <c r="B20" s="120"/>
      <c r="C20" s="153"/>
      <c r="D20" s="120"/>
      <c r="E20" s="248">
        <f t="shared" si="0"/>
        <v>0</v>
      </c>
      <c r="F20" s="46"/>
    </row>
    <row r="21" spans="1:6" ht="13.5" customHeight="1">
      <c r="A21" s="226" t="s">
        <v>281</v>
      </c>
      <c r="B21" s="85">
        <f>SUM(B15:B20)</f>
        <v>0</v>
      </c>
      <c r="C21" s="153"/>
      <c r="D21" s="120">
        <f>SUM(D15:D20)</f>
        <v>0</v>
      </c>
      <c r="E21" s="248">
        <f>SUM(E15:E20)</f>
        <v>0</v>
      </c>
      <c r="F21" s="33"/>
    </row>
    <row r="22" spans="1:6" ht="13.5" customHeight="1">
      <c r="A22" s="84" t="s">
        <v>198</v>
      </c>
      <c r="B22" s="120"/>
      <c r="C22" s="116" t="s">
        <v>115</v>
      </c>
      <c r="D22" s="85">
        <f>B22</f>
        <v>0</v>
      </c>
      <c r="E22" s="116" t="s">
        <v>115</v>
      </c>
      <c r="F22" s="33"/>
    </row>
    <row r="23" spans="1:6" ht="13.5" customHeight="1">
      <c r="A23" s="226" t="s">
        <v>350</v>
      </c>
      <c r="B23" s="120"/>
      <c r="C23" s="153"/>
      <c r="D23" s="120"/>
      <c r="E23" s="249">
        <f>C23*D23</f>
        <v>0</v>
      </c>
      <c r="F23" s="33"/>
    </row>
    <row r="24" spans="1:6" ht="13.5" customHeight="1">
      <c r="A24" s="226" t="s">
        <v>351</v>
      </c>
      <c r="B24" s="120"/>
      <c r="C24" s="116" t="s">
        <v>115</v>
      </c>
      <c r="D24" s="85">
        <f>B24</f>
        <v>0</v>
      </c>
      <c r="E24" s="116" t="s">
        <v>115</v>
      </c>
      <c r="F24" s="33"/>
    </row>
    <row r="25" spans="1:6" ht="13.5" customHeight="1">
      <c r="A25" s="226" t="s">
        <v>352</v>
      </c>
      <c r="B25" s="120"/>
      <c r="C25" s="153"/>
      <c r="D25" s="120"/>
      <c r="E25" s="92">
        <f>C25*D25</f>
        <v>0</v>
      </c>
      <c r="F25" s="33"/>
    </row>
    <row r="26" spans="1:6" ht="13.5" customHeight="1">
      <c r="A26" s="226" t="s">
        <v>353</v>
      </c>
      <c r="B26" s="120"/>
      <c r="C26" s="153"/>
      <c r="D26" s="120"/>
      <c r="E26" s="92">
        <f>C26*D26</f>
        <v>0</v>
      </c>
      <c r="F26" s="33"/>
    </row>
    <row r="27" spans="1:8" ht="13.5" customHeight="1">
      <c r="A27" s="226" t="s">
        <v>354</v>
      </c>
      <c r="B27" s="120"/>
      <c r="C27" s="153"/>
      <c r="D27" s="120"/>
      <c r="E27" s="92">
        <f>C27*D27</f>
        <v>0</v>
      </c>
      <c r="F27" s="33"/>
      <c r="H27" s="129"/>
    </row>
    <row r="28" spans="1:8" ht="13.5" customHeight="1">
      <c r="A28" s="226" t="s">
        <v>355</v>
      </c>
      <c r="B28" s="85">
        <f>SUM(B21:B27)</f>
        <v>0</v>
      </c>
      <c r="C28" s="150" t="s">
        <v>115</v>
      </c>
      <c r="D28" s="85">
        <f>SUM(D21:D27)</f>
        <v>0</v>
      </c>
      <c r="E28" s="116" t="s">
        <v>115</v>
      </c>
      <c r="F28" s="33"/>
      <c r="H28" s="129"/>
    </row>
    <row r="29" spans="1:8" ht="13.5" customHeight="1">
      <c r="A29" s="84" t="s">
        <v>179</v>
      </c>
      <c r="B29" s="120"/>
      <c r="C29" s="153"/>
      <c r="D29" s="120"/>
      <c r="E29" s="92">
        <f>C29*D29</f>
        <v>0</v>
      </c>
      <c r="F29" s="33"/>
      <c r="H29" s="129"/>
    </row>
    <row r="30" spans="1:8" ht="13.5" customHeight="1">
      <c r="A30" s="226" t="s">
        <v>180</v>
      </c>
      <c r="B30" s="120"/>
      <c r="C30" s="153"/>
      <c r="D30" s="120"/>
      <c r="E30" s="92">
        <f>C30*D30</f>
        <v>0</v>
      </c>
      <c r="F30" s="33"/>
      <c r="H30" s="129"/>
    </row>
    <row r="31" spans="1:8" ht="13.5" customHeight="1">
      <c r="A31" s="226" t="s">
        <v>181</v>
      </c>
      <c r="B31" s="120"/>
      <c r="C31" s="153"/>
      <c r="D31" s="120"/>
      <c r="E31" s="92">
        <f>C31*D31</f>
        <v>0</v>
      </c>
      <c r="F31" s="33"/>
      <c r="H31" s="129"/>
    </row>
    <row r="32" spans="1:8" ht="13.5" customHeight="1">
      <c r="A32" s="84" t="s">
        <v>182</v>
      </c>
      <c r="B32" s="85">
        <f>SUM(B28:B31)</f>
        <v>0</v>
      </c>
      <c r="C32" s="150" t="s">
        <v>115</v>
      </c>
      <c r="D32" s="85">
        <f>SUM(D28:D31)</f>
        <v>0</v>
      </c>
      <c r="E32" s="92">
        <f>E21+E23+E25+E26+E27+E29+E30+E31</f>
        <v>0</v>
      </c>
      <c r="F32" s="33"/>
      <c r="H32" s="129"/>
    </row>
    <row r="33" spans="1:8" ht="13.5" customHeight="1">
      <c r="A33" s="9"/>
      <c r="B33" s="130"/>
      <c r="C33" s="130"/>
      <c r="D33" s="87"/>
      <c r="E33" s="95"/>
      <c r="F33" s="34"/>
      <c r="H33" s="129"/>
    </row>
    <row r="34" spans="1:8" ht="13.5" customHeight="1">
      <c r="A34" s="128" t="s">
        <v>155</v>
      </c>
      <c r="B34" s="130"/>
      <c r="C34" s="130"/>
      <c r="D34" s="87"/>
      <c r="E34" s="95"/>
      <c r="F34" s="34"/>
      <c r="H34" s="129"/>
    </row>
    <row r="35" spans="1:8" ht="13.5" customHeight="1">
      <c r="A35" s="117" t="s">
        <v>195</v>
      </c>
      <c r="B35" s="85">
        <f>B22</f>
        <v>0</v>
      </c>
      <c r="C35" s="116" t="s">
        <v>115</v>
      </c>
      <c r="D35" s="85">
        <f>B35</f>
        <v>0</v>
      </c>
      <c r="E35" s="116" t="s">
        <v>115</v>
      </c>
      <c r="F35" s="33"/>
      <c r="H35" s="129"/>
    </row>
    <row r="36" spans="1:8" ht="13.5" customHeight="1">
      <c r="A36" s="226" t="s">
        <v>267</v>
      </c>
      <c r="B36" s="120"/>
      <c r="C36" s="153"/>
      <c r="D36" s="85">
        <f>B36</f>
        <v>0</v>
      </c>
      <c r="E36" s="92">
        <f>C36*D36</f>
        <v>0</v>
      </c>
      <c r="F36" s="33"/>
      <c r="H36" s="129"/>
    </row>
    <row r="37" spans="1:8" ht="13.5" customHeight="1">
      <c r="A37" s="226" t="s">
        <v>356</v>
      </c>
      <c r="B37" s="85">
        <f>B24</f>
        <v>0</v>
      </c>
      <c r="C37" s="116" t="s">
        <v>115</v>
      </c>
      <c r="D37" s="85">
        <f>B37</f>
        <v>0</v>
      </c>
      <c r="E37" s="116" t="s">
        <v>115</v>
      </c>
      <c r="F37" s="33"/>
      <c r="H37" s="129"/>
    </row>
    <row r="38" spans="1:8" ht="13.5" customHeight="1" hidden="1">
      <c r="A38" s="84" t="s">
        <v>196</v>
      </c>
      <c r="B38" s="120"/>
      <c r="C38" s="153"/>
      <c r="D38" s="120"/>
      <c r="E38" s="135">
        <f>C38*D38</f>
        <v>0</v>
      </c>
      <c r="F38" s="33"/>
      <c r="H38" s="129"/>
    </row>
    <row r="39" spans="1:8" ht="13.5" customHeight="1">
      <c r="A39" s="226" t="s">
        <v>218</v>
      </c>
      <c r="B39" s="120"/>
      <c r="C39" s="153"/>
      <c r="D39" s="120"/>
      <c r="E39" s="92">
        <f>C39*D39</f>
        <v>0</v>
      </c>
      <c r="F39" s="33"/>
      <c r="H39" s="129"/>
    </row>
    <row r="40" spans="1:8" ht="13.5" customHeight="1">
      <c r="A40" s="226" t="s">
        <v>219</v>
      </c>
      <c r="B40" s="85">
        <f>SUM(B35:B39)</f>
        <v>0</v>
      </c>
      <c r="C40" s="116" t="s">
        <v>115</v>
      </c>
      <c r="D40" s="85">
        <v>0</v>
      </c>
      <c r="E40" s="150"/>
      <c r="F40" s="33"/>
      <c r="H40" s="129"/>
    </row>
    <row r="41" spans="1:8" ht="13.5" customHeight="1">
      <c r="A41" s="226" t="s">
        <v>220</v>
      </c>
      <c r="B41" s="85">
        <f>B26</f>
        <v>0</v>
      </c>
      <c r="C41" s="153"/>
      <c r="D41" s="120"/>
      <c r="E41" s="92">
        <f>C41*D41</f>
        <v>0</v>
      </c>
      <c r="F41" s="33"/>
      <c r="H41" s="129"/>
    </row>
    <row r="42" spans="1:8" ht="13.5" customHeight="1">
      <c r="A42" s="226" t="s">
        <v>221</v>
      </c>
      <c r="B42" s="120"/>
      <c r="C42" s="153"/>
      <c r="D42" s="120"/>
      <c r="E42" s="92">
        <f>C42*D42</f>
        <v>0</v>
      </c>
      <c r="F42" s="33"/>
      <c r="H42" s="129"/>
    </row>
    <row r="43" spans="1:8" ht="13.5" customHeight="1">
      <c r="A43" s="226" t="s">
        <v>222</v>
      </c>
      <c r="B43" s="120"/>
      <c r="C43" s="153"/>
      <c r="D43" s="120"/>
      <c r="E43" s="92">
        <f>C43*D43</f>
        <v>0</v>
      </c>
      <c r="F43" s="33"/>
      <c r="H43" s="129"/>
    </row>
    <row r="44" spans="1:8" ht="13.5" customHeight="1">
      <c r="A44" s="227" t="s">
        <v>223</v>
      </c>
      <c r="B44" s="85">
        <f>SUM(B40:B43)</f>
        <v>0</v>
      </c>
      <c r="C44" s="85"/>
      <c r="D44" s="85">
        <f>SUM(D35:D43)</f>
        <v>0</v>
      </c>
      <c r="E44" s="116"/>
      <c r="F44" s="33"/>
      <c r="H44" s="129"/>
    </row>
    <row r="45" spans="1:8" ht="13.5" customHeight="1">
      <c r="A45" s="45"/>
      <c r="B45" s="130"/>
      <c r="C45" s="130"/>
      <c r="D45" s="45"/>
      <c r="E45" s="131"/>
      <c r="F45" s="34"/>
      <c r="H45" s="129"/>
    </row>
    <row r="46" spans="1:8" ht="13.5" customHeight="1">
      <c r="A46" s="45"/>
      <c r="B46" s="45"/>
      <c r="C46" s="45"/>
      <c r="D46" s="45"/>
      <c r="E46" s="45"/>
      <c r="F46" s="34"/>
      <c r="H46" s="125"/>
    </row>
    <row r="47" spans="1:8" ht="13.5" customHeight="1">
      <c r="A47" s="128" t="s">
        <v>152</v>
      </c>
      <c r="B47" s="99" t="s">
        <v>117</v>
      </c>
      <c r="C47" s="99" t="s">
        <v>118</v>
      </c>
      <c r="D47" s="99" t="s">
        <v>119</v>
      </c>
      <c r="E47" s="95"/>
      <c r="F47" s="34"/>
      <c r="H47" s="129"/>
    </row>
    <row r="48" spans="1:8" ht="13.5" customHeight="1">
      <c r="A48" s="228" t="s">
        <v>348</v>
      </c>
      <c r="B48" s="132">
        <f>SUM(B21:B24)+B29-B40</f>
        <v>0</v>
      </c>
      <c r="C48" s="118">
        <v>0.02</v>
      </c>
      <c r="D48" s="92">
        <f>B48*C48</f>
        <v>0</v>
      </c>
      <c r="E48" s="95"/>
      <c r="F48" s="33"/>
      <c r="H48" s="129"/>
    </row>
    <row r="49" spans="1:8" ht="13.5" customHeight="1">
      <c r="A49" s="229" t="s">
        <v>224</v>
      </c>
      <c r="B49" s="132">
        <f>B25+B30-B42</f>
        <v>0</v>
      </c>
      <c r="C49" s="118">
        <v>0.0125</v>
      </c>
      <c r="D49" s="92">
        <f>B49*C49</f>
        <v>0</v>
      </c>
      <c r="E49" s="95"/>
      <c r="F49" s="33"/>
      <c r="H49" s="129"/>
    </row>
    <row r="50" spans="1:8" ht="13.5" customHeight="1">
      <c r="A50" s="229" t="s">
        <v>225</v>
      </c>
      <c r="B50" s="132">
        <f>B27+B31-B43</f>
        <v>0</v>
      </c>
      <c r="C50" s="118">
        <v>0.0125</v>
      </c>
      <c r="D50" s="92">
        <f>B50*C50</f>
        <v>0</v>
      </c>
      <c r="E50" s="95"/>
      <c r="F50" s="33"/>
      <c r="H50" s="129"/>
    </row>
    <row r="51" spans="1:8" ht="13.5" customHeight="1">
      <c r="A51" s="230" t="s">
        <v>226</v>
      </c>
      <c r="B51" s="132">
        <f>SUM(B48:B50)</f>
        <v>0</v>
      </c>
      <c r="C51" s="118"/>
      <c r="D51" s="119">
        <f>IF(SUM(D48:D50)&gt;200,SUM(D48:D50),200)</f>
        <v>200</v>
      </c>
      <c r="E51" s="95"/>
      <c r="F51" s="33"/>
      <c r="H51" s="129"/>
    </row>
    <row r="52" spans="1:6" ht="13.5" customHeight="1">
      <c r="A52" s="45"/>
      <c r="B52" s="86"/>
      <c r="C52" s="87"/>
      <c r="D52" s="86"/>
      <c r="E52" s="88"/>
      <c r="F52" s="34"/>
    </row>
    <row r="53" spans="1:6" ht="13.5" customHeight="1">
      <c r="A53" s="128" t="s">
        <v>25</v>
      </c>
      <c r="B53" s="86"/>
      <c r="C53" s="87"/>
      <c r="D53" s="86"/>
      <c r="E53" s="88"/>
      <c r="F53" s="33"/>
    </row>
    <row r="54" spans="1:6" ht="13.5" customHeight="1">
      <c r="A54" s="231" t="s">
        <v>227</v>
      </c>
      <c r="B54" s="133"/>
      <c r="C54" s="134"/>
      <c r="D54" s="135">
        <f>D51</f>
        <v>200</v>
      </c>
      <c r="E54" s="135">
        <f>E32-SUM(E35:E43)</f>
        <v>0</v>
      </c>
      <c r="F54" s="33"/>
    </row>
    <row r="55" spans="1:6" ht="13.5" customHeight="1">
      <c r="A55" s="232" t="s">
        <v>228</v>
      </c>
      <c r="B55" s="90"/>
      <c r="C55" s="90"/>
      <c r="D55" s="90"/>
      <c r="E55" s="91">
        <f>IF(E54&gt;D54,E54-D54,0)</f>
        <v>0</v>
      </c>
      <c r="F55" s="33"/>
    </row>
    <row r="56" spans="1:6" ht="13.5" customHeight="1">
      <c r="A56" s="232" t="s">
        <v>229</v>
      </c>
      <c r="B56" s="45"/>
      <c r="C56" s="45"/>
      <c r="D56" s="90"/>
      <c r="E56" s="92">
        <f>D54+E55</f>
        <v>200</v>
      </c>
      <c r="F56" s="33"/>
    </row>
    <row r="57" spans="1:6" ht="13.5" customHeight="1">
      <c r="A57" s="233" t="s">
        <v>230</v>
      </c>
      <c r="B57" s="45"/>
      <c r="C57" s="45"/>
      <c r="D57" s="45"/>
      <c r="E57" s="92">
        <f>'PAGE#2'!$D$57</f>
        <v>0</v>
      </c>
      <c r="F57" s="34"/>
    </row>
    <row r="58" spans="1:6" ht="13.5" customHeight="1">
      <c r="A58" s="71" t="s">
        <v>231</v>
      </c>
      <c r="B58" s="72"/>
      <c r="C58" s="72"/>
      <c r="D58" s="72"/>
      <c r="E58" s="93">
        <f>SUM(E56:E57)</f>
        <v>200</v>
      </c>
      <c r="F58" s="33"/>
    </row>
    <row r="59" spans="1:6" ht="13.5" customHeight="1">
      <c r="A59" s="232" t="s">
        <v>232</v>
      </c>
      <c r="B59" s="45"/>
      <c r="C59" s="45"/>
      <c r="D59" s="156"/>
      <c r="E59" s="94"/>
      <c r="F59" s="33"/>
    </row>
    <row r="60" spans="1:6" ht="13.5" customHeight="1">
      <c r="A60" s="232" t="s">
        <v>233</v>
      </c>
      <c r="B60" s="45"/>
      <c r="C60" s="95"/>
      <c r="D60" s="154"/>
      <c r="E60" s="94"/>
      <c r="F60" s="33"/>
    </row>
    <row r="61" spans="1:6" ht="13.5" customHeight="1">
      <c r="A61" s="232" t="s">
        <v>234</v>
      </c>
      <c r="B61" s="45"/>
      <c r="C61" s="95"/>
      <c r="D61" s="157"/>
      <c r="E61" s="94"/>
      <c r="F61" s="33"/>
    </row>
    <row r="62" spans="1:6" ht="13.5" customHeight="1">
      <c r="A62" s="71" t="s">
        <v>268</v>
      </c>
      <c r="B62" s="96" t="s">
        <v>116</v>
      </c>
      <c r="C62" s="96"/>
      <c r="D62" s="96"/>
      <c r="E62" s="92">
        <f>IF(E58&gt;D59+D60+D61,E58-D59-D60-D61,0)</f>
        <v>200</v>
      </c>
      <c r="F62" s="33"/>
    </row>
    <row r="63" spans="1:6" ht="13.5" customHeight="1">
      <c r="A63" s="232" t="s">
        <v>235</v>
      </c>
      <c r="B63" s="45"/>
      <c r="C63" s="45"/>
      <c r="D63" s="45"/>
      <c r="E63" s="94"/>
      <c r="F63" s="33"/>
    </row>
    <row r="64" spans="1:6" ht="13.5" customHeight="1" hidden="1">
      <c r="A64" s="97" t="s">
        <v>109</v>
      </c>
      <c r="B64" s="45"/>
      <c r="C64" s="45"/>
      <c r="D64" s="45"/>
      <c r="E64" s="94"/>
      <c r="F64" s="33"/>
    </row>
    <row r="65" spans="1:6" ht="13.5" customHeight="1" hidden="1">
      <c r="A65" s="75" t="s">
        <v>215</v>
      </c>
      <c r="B65" s="45"/>
      <c r="C65" s="45"/>
      <c r="D65" s="156"/>
      <c r="E65" s="94"/>
      <c r="F65" s="33"/>
    </row>
    <row r="66" spans="1:6" ht="13.5" customHeight="1">
      <c r="A66" s="232" t="s">
        <v>298</v>
      </c>
      <c r="B66" s="45"/>
      <c r="C66" s="45"/>
      <c r="D66" s="241"/>
      <c r="E66" s="94"/>
      <c r="F66" s="33"/>
    </row>
    <row r="67" spans="1:6" ht="13.5" customHeight="1">
      <c r="A67" s="232" t="s">
        <v>236</v>
      </c>
      <c r="B67" s="45"/>
      <c r="C67" s="45"/>
      <c r="D67" s="45"/>
      <c r="E67" s="92">
        <f>SUM(D65:D66)</f>
        <v>0</v>
      </c>
      <c r="F67" s="33"/>
    </row>
    <row r="68" spans="1:6" ht="13.5" customHeight="1">
      <c r="A68" s="232" t="s">
        <v>266</v>
      </c>
      <c r="B68" s="45"/>
      <c r="C68" s="98"/>
      <c r="D68" s="99" t="s">
        <v>212</v>
      </c>
      <c r="E68" s="91">
        <f>ROUND((E62-E67),0)</f>
        <v>200</v>
      </c>
      <c r="F68" s="33"/>
    </row>
    <row r="69" spans="1:6" ht="13.5" customHeight="1">
      <c r="A69" s="232" t="s">
        <v>299</v>
      </c>
      <c r="B69" s="45"/>
      <c r="C69" s="98"/>
      <c r="D69" s="99" t="s">
        <v>212</v>
      </c>
      <c r="E69" s="92">
        <f>ROUND(IF(E62&gt;200,E62,200),0)</f>
        <v>200</v>
      </c>
      <c r="F69" s="33"/>
    </row>
    <row r="70" spans="1:6" ht="13.5" customHeight="1">
      <c r="A70" s="232" t="s">
        <v>237</v>
      </c>
      <c r="B70" s="45"/>
      <c r="C70" s="98"/>
      <c r="D70" s="99" t="s">
        <v>213</v>
      </c>
      <c r="E70" s="92">
        <f>ROUND('PAGE#2'!$D$25,0)</f>
        <v>100</v>
      </c>
      <c r="F70" s="33"/>
    </row>
    <row r="71" spans="1:6" ht="13.5" customHeight="1">
      <c r="A71" s="234" t="s">
        <v>238</v>
      </c>
      <c r="B71" s="76"/>
      <c r="C71" s="100"/>
      <c r="D71" s="99" t="s">
        <v>214</v>
      </c>
      <c r="E71" s="92">
        <f>ROUND('PAGE#2'!$D$11,0)</f>
        <v>100</v>
      </c>
      <c r="F71" s="33"/>
    </row>
    <row r="72" spans="1:6" ht="13.5" customHeight="1" thickBot="1">
      <c r="A72" s="71" t="s">
        <v>300</v>
      </c>
      <c r="B72" s="73"/>
      <c r="C72" s="73"/>
      <c r="D72" s="74"/>
      <c r="E72" s="101">
        <f>ROUND(SUM(E68:E71),0)</f>
        <v>600</v>
      </c>
      <c r="F72" s="33"/>
    </row>
    <row r="73" spans="1:6" ht="13.5" customHeight="1" thickTop="1">
      <c r="A73" s="10"/>
      <c r="B73" s="10"/>
      <c r="C73" s="10"/>
      <c r="D73" s="45"/>
      <c r="E73" s="10"/>
      <c r="F73" s="33"/>
    </row>
    <row r="74" spans="1:6" ht="13.5" customHeight="1">
      <c r="A74" s="10"/>
      <c r="B74" s="10"/>
      <c r="C74" s="10"/>
      <c r="D74" s="10"/>
      <c r="E74" s="10"/>
      <c r="F74" s="33"/>
    </row>
    <row r="75" spans="1:6" ht="13.5" customHeight="1" thickBot="1">
      <c r="A75" s="102" t="s">
        <v>87</v>
      </c>
      <c r="B75" s="10"/>
      <c r="C75" s="10"/>
      <c r="D75" s="10"/>
      <c r="E75" s="103">
        <f>'PAGE#1'!$E$23+'PAGE#1'!$E$24</f>
        <v>0</v>
      </c>
      <c r="F75" s="33"/>
    </row>
    <row r="76" spans="1:6" ht="13.5" customHeight="1" thickTop="1">
      <c r="A76" s="10"/>
      <c r="B76" s="10"/>
      <c r="C76" s="10"/>
      <c r="D76" s="10"/>
      <c r="E76" s="10"/>
      <c r="F76" s="33"/>
    </row>
    <row r="77" spans="1:6" ht="13.5" customHeight="1">
      <c r="A77" s="10"/>
      <c r="B77" s="58"/>
      <c r="C77" s="10"/>
      <c r="D77" s="10"/>
      <c r="E77" s="10"/>
      <c r="F77" s="33"/>
    </row>
    <row r="78" spans="1:6" ht="12.75">
      <c r="A78" s="10"/>
      <c r="B78" s="10"/>
      <c r="C78" s="10"/>
      <c r="D78" s="10"/>
      <c r="E78" s="10"/>
      <c r="F78" s="33"/>
    </row>
    <row r="79" spans="1:6" ht="12.75">
      <c r="A79" s="10"/>
      <c r="B79" s="10"/>
      <c r="C79" s="10"/>
      <c r="D79" s="10"/>
      <c r="E79" s="10"/>
      <c r="F79" s="33"/>
    </row>
    <row r="80" spans="1:6" ht="12.75">
      <c r="A80" s="9"/>
      <c r="B80" s="6"/>
      <c r="C80" s="6"/>
      <c r="D80" s="6"/>
      <c r="E80" s="6"/>
      <c r="F80" s="9"/>
    </row>
    <row r="81" spans="1:6" ht="12.75">
      <c r="A81" s="6"/>
      <c r="B81" s="6"/>
      <c r="C81" s="6"/>
      <c r="D81" s="6"/>
      <c r="E81" s="6"/>
      <c r="F81" s="9"/>
    </row>
    <row r="82" spans="1:6" ht="12.75">
      <c r="A82" s="6"/>
      <c r="B82" s="6"/>
      <c r="C82" s="6"/>
      <c r="D82" s="6"/>
      <c r="E82" s="6"/>
      <c r="F82" s="9"/>
    </row>
    <row r="83" spans="1:5" ht="12.75">
      <c r="A83" s="2"/>
      <c r="B83" s="2"/>
      <c r="C83" s="2"/>
      <c r="D83" s="2"/>
      <c r="E83" s="2"/>
    </row>
    <row r="84" spans="1:5" ht="12.75">
      <c r="A84" s="2"/>
      <c r="B84" s="2"/>
      <c r="C84" s="2"/>
      <c r="D84" s="2"/>
      <c r="E84" s="2"/>
    </row>
    <row r="85" spans="1:5" ht="12.75">
      <c r="A85" s="2"/>
      <c r="B85" s="2"/>
      <c r="C85" s="2"/>
      <c r="D85" s="2"/>
      <c r="E85" s="2"/>
    </row>
    <row r="86" spans="1:5" ht="12.75">
      <c r="A86" s="2"/>
      <c r="B86" s="2"/>
      <c r="C86" s="2"/>
      <c r="D86" s="2"/>
      <c r="E86" s="2"/>
    </row>
    <row r="87" spans="1:5" ht="12.75">
      <c r="A87" s="2"/>
      <c r="B87" s="2"/>
      <c r="C87" s="2"/>
      <c r="D87" s="2"/>
      <c r="E87" s="2"/>
    </row>
  </sheetData>
  <sheetProtection password="E313" sheet="1"/>
  <mergeCells count="3">
    <mergeCell ref="A8:E8"/>
    <mergeCell ref="C12:E12"/>
    <mergeCell ref="C11:D11"/>
  </mergeCells>
  <printOptions/>
  <pageMargins left="0.75" right="0.75" top="0.75" bottom="0.5" header="0.5" footer="0.5"/>
  <pageSetup fitToHeight="1" fitToWidth="1" horizontalDpi="600" verticalDpi="600" orientation="portrait" scale="66" r:id="rId3"/>
  <headerFooter alignWithMargins="0">
    <oddFooter xml:space="preserve">&amp;C&amp;A  </oddFooter>
  </headerFooter>
  <legacyDrawing r:id="rId2"/>
</worksheet>
</file>

<file path=xl/worksheets/sheet6.xml><?xml version="1.0" encoding="utf-8"?>
<worksheet xmlns="http://schemas.openxmlformats.org/spreadsheetml/2006/main" xmlns:r="http://schemas.openxmlformats.org/officeDocument/2006/relationships">
  <sheetPr>
    <pageSetUpPr fitToPage="1"/>
  </sheetPr>
  <dimension ref="A1:F93"/>
  <sheetViews>
    <sheetView zoomScalePageLayoutView="0" workbookViewId="0" topLeftCell="A1">
      <selection activeCell="A4" sqref="A4"/>
    </sheetView>
  </sheetViews>
  <sheetFormatPr defaultColWidth="9.140625" defaultRowHeight="12.75"/>
  <cols>
    <col min="1" max="1" width="100.7109375" style="0" customWidth="1"/>
    <col min="2" max="2" width="15.7109375" style="0" hidden="1" customWidth="1"/>
    <col min="3" max="4" width="16.7109375" style="0" customWidth="1"/>
    <col min="5" max="5" width="15.7109375" style="0" hidden="1" customWidth="1"/>
  </cols>
  <sheetData>
    <row r="1" spans="1:6" ht="12.75">
      <c r="A1" s="16" t="s">
        <v>44</v>
      </c>
      <c r="B1" s="143" t="s">
        <v>156</v>
      </c>
      <c r="C1" s="174" t="s">
        <v>45</v>
      </c>
      <c r="D1" s="175"/>
      <c r="E1" s="9"/>
      <c r="F1" s="9"/>
    </row>
    <row r="2" spans="1:6" ht="12.75">
      <c r="A2" s="53">
        <f>'PAGE#1'!$C$14</f>
        <v>0</v>
      </c>
      <c r="B2" s="144" t="s">
        <v>157</v>
      </c>
      <c r="C2" s="117" t="s">
        <v>46</v>
      </c>
      <c r="D2" s="176">
        <f>'PAGE#1'!$C$14</f>
        <v>0</v>
      </c>
      <c r="E2" s="9"/>
      <c r="F2" s="9"/>
    </row>
    <row r="3" spans="1:6" ht="12.75">
      <c r="A3" s="11" t="s">
        <v>0</v>
      </c>
      <c r="B3" s="144" t="s">
        <v>158</v>
      </c>
      <c r="C3" s="117" t="s">
        <v>47</v>
      </c>
      <c r="D3" s="177" t="str">
        <f>'PAGE#1'!$E$16</f>
        <v>MED</v>
      </c>
      <c r="E3" s="9"/>
      <c r="F3" s="9"/>
    </row>
    <row r="4" spans="1:6" ht="12.75">
      <c r="A4" s="11" t="s">
        <v>43</v>
      </c>
      <c r="B4" s="142"/>
      <c r="C4" s="117" t="s">
        <v>48</v>
      </c>
      <c r="D4" s="178">
        <f>'PAGE#1'!E17</f>
        <v>0</v>
      </c>
      <c r="E4" s="9"/>
      <c r="F4" s="9"/>
    </row>
    <row r="5" spans="1:6" ht="12.75">
      <c r="A5" s="148" t="s">
        <v>3</v>
      </c>
      <c r="B5" s="149"/>
      <c r="C5" s="117" t="s">
        <v>49</v>
      </c>
      <c r="D5" s="179">
        <f>'PAGE#1'!E18</f>
        <v>0</v>
      </c>
      <c r="E5" s="9"/>
      <c r="F5" s="9"/>
    </row>
    <row r="6" spans="1:6" ht="12.75">
      <c r="A6" s="148" t="s">
        <v>4</v>
      </c>
      <c r="B6" s="5"/>
      <c r="C6" s="117" t="s">
        <v>50</v>
      </c>
      <c r="D6" s="180">
        <f>'PAGE#1'!E19</f>
        <v>0</v>
      </c>
      <c r="E6" s="9"/>
      <c r="F6" s="9"/>
    </row>
    <row r="7" spans="1:6" ht="12.75">
      <c r="A7" s="148" t="s">
        <v>5</v>
      </c>
      <c r="B7" s="5"/>
      <c r="C7" s="117" t="s">
        <v>51</v>
      </c>
      <c r="D7" s="181">
        <f>'PAGE#1'!E20</f>
        <v>0</v>
      </c>
      <c r="E7" s="9"/>
      <c r="F7" s="9"/>
    </row>
    <row r="8" spans="1:6" ht="12.75">
      <c r="A8" s="148" t="s">
        <v>6</v>
      </c>
      <c r="B8" s="5"/>
      <c r="C8" s="117" t="s">
        <v>52</v>
      </c>
      <c r="D8" s="244">
        <f>+'PAGE#1'!F1</f>
        <v>44635</v>
      </c>
      <c r="E8" s="9"/>
      <c r="F8" s="9"/>
    </row>
    <row r="9" spans="1:6" ht="12.75">
      <c r="A9" s="140"/>
      <c r="B9" s="14"/>
      <c r="C9" s="7"/>
      <c r="D9" s="141"/>
      <c r="E9" s="9"/>
      <c r="F9" s="9"/>
    </row>
    <row r="10" spans="1:6" ht="12.75">
      <c r="A10" s="117" t="s">
        <v>178</v>
      </c>
      <c r="B10" s="117"/>
      <c r="C10" s="117" t="s">
        <v>159</v>
      </c>
      <c r="D10" s="158">
        <f>'PAGE#3'!B21</f>
        <v>0</v>
      </c>
      <c r="E10" s="9"/>
      <c r="F10" s="9"/>
    </row>
    <row r="11" spans="1:6" ht="12.75">
      <c r="A11" s="117" t="s">
        <v>176</v>
      </c>
      <c r="B11" s="117"/>
      <c r="C11" s="117" t="s">
        <v>161</v>
      </c>
      <c r="D11" s="158">
        <f>'PAGE#3'!B22</f>
        <v>0</v>
      </c>
      <c r="E11" s="9"/>
      <c r="F11" s="9"/>
    </row>
    <row r="12" spans="1:6" ht="12.75">
      <c r="A12" s="227" t="s">
        <v>349</v>
      </c>
      <c r="B12" s="117"/>
      <c r="C12" s="117" t="s">
        <v>162</v>
      </c>
      <c r="D12" s="158">
        <f>'PAGE#3'!B23</f>
        <v>0</v>
      </c>
      <c r="E12" s="9"/>
      <c r="F12" s="9"/>
    </row>
    <row r="13" spans="1:6" ht="12.75">
      <c r="A13" s="117" t="s">
        <v>177</v>
      </c>
      <c r="B13" s="117"/>
      <c r="C13" s="117" t="s">
        <v>172</v>
      </c>
      <c r="D13" s="158">
        <f>'PAGE#3'!B24</f>
        <v>0</v>
      </c>
      <c r="E13" s="9"/>
      <c r="F13" s="9"/>
    </row>
    <row r="14" spans="1:6" ht="12.75">
      <c r="A14" s="117" t="s">
        <v>184</v>
      </c>
      <c r="B14" s="117"/>
      <c r="C14" s="117" t="s">
        <v>165</v>
      </c>
      <c r="D14" s="158">
        <f>'PAGE#3'!B25</f>
        <v>0</v>
      </c>
      <c r="E14" s="9"/>
      <c r="F14" s="9"/>
    </row>
    <row r="15" spans="1:6" ht="12.75">
      <c r="A15" s="117" t="s">
        <v>183</v>
      </c>
      <c r="B15" s="117"/>
      <c r="C15" s="117" t="s">
        <v>186</v>
      </c>
      <c r="D15" s="158">
        <f>'PAGE#3'!$B$26</f>
        <v>0</v>
      </c>
      <c r="E15" s="9"/>
      <c r="F15" s="9"/>
    </row>
    <row r="16" spans="1:6" ht="12.75">
      <c r="A16" s="117" t="s">
        <v>185</v>
      </c>
      <c r="B16" s="117"/>
      <c r="C16" s="117" t="s">
        <v>166</v>
      </c>
      <c r="D16" s="158">
        <f>'PAGE#3'!B27</f>
        <v>0</v>
      </c>
      <c r="E16" s="9"/>
      <c r="F16" s="9"/>
    </row>
    <row r="17" spans="1:6" ht="12.75">
      <c r="A17" s="117" t="s">
        <v>187</v>
      </c>
      <c r="B17" s="117"/>
      <c r="C17" s="117" t="s">
        <v>167</v>
      </c>
      <c r="D17" s="158">
        <f>'PAGE#3'!B28</f>
        <v>0</v>
      </c>
      <c r="E17" s="9"/>
      <c r="F17" s="9"/>
    </row>
    <row r="18" spans="1:6" ht="12.75">
      <c r="A18" s="117" t="s">
        <v>188</v>
      </c>
      <c r="B18" s="117"/>
      <c r="C18" s="117" t="s">
        <v>168</v>
      </c>
      <c r="D18" s="158">
        <f>'PAGE#3'!B29</f>
        <v>0</v>
      </c>
      <c r="E18" s="9"/>
      <c r="F18" s="9"/>
    </row>
    <row r="19" spans="1:6" ht="12.75">
      <c r="A19" s="117" t="s">
        <v>189</v>
      </c>
      <c r="B19" s="117"/>
      <c r="C19" s="117" t="s">
        <v>169</v>
      </c>
      <c r="D19" s="158">
        <f>'PAGE#3'!B30</f>
        <v>0</v>
      </c>
      <c r="E19" s="9"/>
      <c r="F19" s="9"/>
    </row>
    <row r="20" spans="1:6" ht="12.75">
      <c r="A20" s="117" t="s">
        <v>190</v>
      </c>
      <c r="B20" s="117"/>
      <c r="C20" s="117" t="s">
        <v>170</v>
      </c>
      <c r="D20" s="158">
        <f>'PAGE#3'!B31</f>
        <v>0</v>
      </c>
      <c r="E20" s="9"/>
      <c r="F20" s="9"/>
    </row>
    <row r="21" spans="1:6" ht="12.75">
      <c r="A21" s="117" t="s">
        <v>191</v>
      </c>
      <c r="B21" s="117"/>
      <c r="C21" s="117" t="s">
        <v>171</v>
      </c>
      <c r="D21" s="158">
        <f>'PAGE#3'!B32</f>
        <v>0</v>
      </c>
      <c r="E21" s="9"/>
      <c r="F21" s="9"/>
    </row>
    <row r="22" spans="1:6" ht="12.75">
      <c r="A22" s="117" t="s">
        <v>203</v>
      </c>
      <c r="B22" s="117"/>
      <c r="C22" s="117"/>
      <c r="D22" s="158"/>
      <c r="E22" s="9"/>
      <c r="F22" s="9"/>
    </row>
    <row r="23" spans="1:6" ht="12.75">
      <c r="A23" s="117" t="s">
        <v>199</v>
      </c>
      <c r="B23" s="117"/>
      <c r="C23" s="117" t="s">
        <v>160</v>
      </c>
      <c r="D23" s="158">
        <f>'PAGE#3'!$B$36+'PAGE#3'!$B$35</f>
        <v>0</v>
      </c>
      <c r="E23" s="9"/>
      <c r="F23" s="9"/>
    </row>
    <row r="24" spans="1:6" ht="12.75">
      <c r="A24" s="227" t="s">
        <v>265</v>
      </c>
      <c r="B24" s="117"/>
      <c r="C24" s="117" t="s">
        <v>163</v>
      </c>
      <c r="D24" s="158">
        <f>'PAGE#3'!B37</f>
        <v>0</v>
      </c>
      <c r="E24" s="9"/>
      <c r="F24" s="9"/>
    </row>
    <row r="25" spans="1:6" ht="12.75" hidden="1">
      <c r="A25" s="117" t="s">
        <v>197</v>
      </c>
      <c r="B25" s="117"/>
      <c r="C25" s="117" t="s">
        <v>164</v>
      </c>
      <c r="D25" s="158">
        <f>'PAGE#3'!B38</f>
        <v>0</v>
      </c>
      <c r="E25" s="9"/>
      <c r="F25" s="9"/>
    </row>
    <row r="26" spans="1:6" ht="12.75">
      <c r="A26" s="227" t="s">
        <v>239</v>
      </c>
      <c r="B26" s="117"/>
      <c r="C26" s="117" t="s">
        <v>200</v>
      </c>
      <c r="D26" s="158">
        <f>'PAGE#3'!B39</f>
        <v>0</v>
      </c>
      <c r="E26" s="9"/>
      <c r="F26" s="9"/>
    </row>
    <row r="27" spans="1:6" ht="12.75">
      <c r="A27" s="227" t="s">
        <v>240</v>
      </c>
      <c r="B27" s="117"/>
      <c r="C27" s="117" t="s">
        <v>173</v>
      </c>
      <c r="D27" s="158">
        <f>'PAGE#3'!B40</f>
        <v>0</v>
      </c>
      <c r="E27" s="9"/>
      <c r="F27" s="9"/>
    </row>
    <row r="28" spans="1:6" ht="12.75">
      <c r="A28" s="226" t="s">
        <v>241</v>
      </c>
      <c r="B28" s="117"/>
      <c r="C28" s="117" t="s">
        <v>192</v>
      </c>
      <c r="D28" s="158">
        <f>'PAGE#3'!$B$41</f>
        <v>0</v>
      </c>
      <c r="E28" s="9"/>
      <c r="F28" s="182"/>
    </row>
    <row r="29" spans="1:6" ht="12.75">
      <c r="A29" s="227" t="s">
        <v>242</v>
      </c>
      <c r="B29" s="117"/>
      <c r="C29" s="117" t="s">
        <v>204</v>
      </c>
      <c r="D29" s="158">
        <f>'PAGE#3'!B42</f>
        <v>0</v>
      </c>
      <c r="E29" s="9"/>
      <c r="F29" s="182"/>
    </row>
    <row r="30" spans="1:6" ht="12.75">
      <c r="A30" s="227" t="s">
        <v>243</v>
      </c>
      <c r="B30" s="117"/>
      <c r="C30" s="117" t="s">
        <v>174</v>
      </c>
      <c r="D30" s="158">
        <f>'PAGE#3'!B43</f>
        <v>0</v>
      </c>
      <c r="E30" s="9"/>
      <c r="F30" s="182"/>
    </row>
    <row r="31" spans="1:6" ht="12.75">
      <c r="A31" s="227" t="s">
        <v>244</v>
      </c>
      <c r="B31" s="117"/>
      <c r="C31" s="147" t="s">
        <v>175</v>
      </c>
      <c r="D31" s="158">
        <f>'PAGE#3'!B44</f>
        <v>0</v>
      </c>
      <c r="E31" s="9"/>
      <c r="F31" s="182"/>
    </row>
    <row r="32" spans="1:6" ht="12.75">
      <c r="A32" s="235" t="s">
        <v>245</v>
      </c>
      <c r="B32" s="117"/>
      <c r="C32" s="147" t="s">
        <v>193</v>
      </c>
      <c r="D32" s="155">
        <f>'PAGE#3'!B48</f>
        <v>0</v>
      </c>
      <c r="E32" s="9"/>
      <c r="F32" s="182"/>
    </row>
    <row r="33" spans="1:6" ht="12.75">
      <c r="A33" s="227" t="s">
        <v>246</v>
      </c>
      <c r="B33" s="117"/>
      <c r="C33" s="147" t="s">
        <v>205</v>
      </c>
      <c r="D33" s="155">
        <f>'PAGE#3'!B49</f>
        <v>0</v>
      </c>
      <c r="E33" s="9"/>
      <c r="F33" s="182"/>
    </row>
    <row r="34" spans="1:6" ht="12.75">
      <c r="A34" s="227" t="s">
        <v>247</v>
      </c>
      <c r="B34" s="117"/>
      <c r="C34" s="147" t="s">
        <v>194</v>
      </c>
      <c r="D34" s="155">
        <f>'PAGE#3'!B50</f>
        <v>0</v>
      </c>
      <c r="E34" s="9"/>
      <c r="F34" s="182"/>
    </row>
    <row r="35" spans="1:6" ht="12.75">
      <c r="A35" s="227" t="s">
        <v>248</v>
      </c>
      <c r="B35" s="117"/>
      <c r="C35" s="117" t="s">
        <v>53</v>
      </c>
      <c r="D35" s="155">
        <f>'PAGE#3'!$B$51</f>
        <v>0</v>
      </c>
      <c r="E35" s="9"/>
      <c r="F35" s="182"/>
    </row>
    <row r="36" spans="1:6" ht="12.75">
      <c r="A36" s="227" t="s">
        <v>249</v>
      </c>
      <c r="B36" s="160"/>
      <c r="C36" s="117" t="s">
        <v>54</v>
      </c>
      <c r="D36" s="159">
        <f>'PAGE#3'!$D$51</f>
        <v>200</v>
      </c>
      <c r="E36" s="9"/>
      <c r="F36" s="182"/>
    </row>
    <row r="37" spans="1:6" ht="12.75">
      <c r="A37" s="227" t="s">
        <v>251</v>
      </c>
      <c r="B37" s="117"/>
      <c r="C37" s="117" t="s">
        <v>55</v>
      </c>
      <c r="D37" s="155">
        <f>'PAGE#3'!$D$32-'PAGE#3'!$D$44</f>
        <v>0</v>
      </c>
      <c r="E37" s="9"/>
      <c r="F37" s="182"/>
    </row>
    <row r="38" spans="1:6" ht="12.75">
      <c r="A38" s="227" t="s">
        <v>252</v>
      </c>
      <c r="B38" s="117"/>
      <c r="C38" s="117" t="s">
        <v>56</v>
      </c>
      <c r="D38" s="159">
        <f>'PAGE#3'!$E$54</f>
        <v>0</v>
      </c>
      <c r="E38" s="9"/>
      <c r="F38" s="9"/>
    </row>
    <row r="39" spans="1:6" ht="12.75">
      <c r="A39" s="227" t="s">
        <v>250</v>
      </c>
      <c r="B39" s="117"/>
      <c r="C39" s="117" t="s">
        <v>95</v>
      </c>
      <c r="D39" s="159">
        <f>'PAGE#3'!$E$55</f>
        <v>0</v>
      </c>
      <c r="E39" s="9"/>
      <c r="F39" s="9"/>
    </row>
    <row r="40" spans="1:6" ht="12.75">
      <c r="A40" s="227" t="s">
        <v>253</v>
      </c>
      <c r="B40" s="117"/>
      <c r="C40" s="117" t="s">
        <v>57</v>
      </c>
      <c r="D40" s="159">
        <f>'PAGE#3'!$E$56</f>
        <v>200</v>
      </c>
      <c r="E40" s="9"/>
      <c r="F40" s="9"/>
    </row>
    <row r="41" spans="1:6" ht="12.75">
      <c r="A41" s="117"/>
      <c r="B41" s="117"/>
      <c r="C41" s="117"/>
      <c r="D41" s="159"/>
      <c r="E41" s="9"/>
      <c r="F41" s="9"/>
    </row>
    <row r="42" spans="1:6" ht="12.75">
      <c r="A42" s="117"/>
      <c r="B42" s="117"/>
      <c r="C42" s="117" t="s">
        <v>58</v>
      </c>
      <c r="D42" s="159">
        <f>D40</f>
        <v>200</v>
      </c>
      <c r="E42" s="9"/>
      <c r="F42" s="9"/>
    </row>
    <row r="43" spans="1:6" ht="12.75">
      <c r="A43" s="235" t="s">
        <v>254</v>
      </c>
      <c r="B43" s="117"/>
      <c r="C43" s="117" t="s">
        <v>110</v>
      </c>
      <c r="D43" s="159">
        <f>'PAGE#3'!$E$57</f>
        <v>0</v>
      </c>
      <c r="E43" s="9"/>
      <c r="F43" s="19"/>
    </row>
    <row r="44" spans="1:6" ht="12.75">
      <c r="A44" s="227" t="s">
        <v>255</v>
      </c>
      <c r="B44" s="117"/>
      <c r="C44" s="117" t="s">
        <v>60</v>
      </c>
      <c r="D44" s="161">
        <f>'PAGE#3'!E58</f>
        <v>200</v>
      </c>
      <c r="E44" s="9"/>
      <c r="F44" s="19"/>
    </row>
    <row r="45" spans="1:6" ht="12.75">
      <c r="A45" s="117"/>
      <c r="B45" s="117"/>
      <c r="C45" s="117"/>
      <c r="D45" s="159"/>
      <c r="E45" s="9"/>
      <c r="F45" s="9"/>
    </row>
    <row r="46" spans="1:6" ht="12.75">
      <c r="A46" s="227" t="s">
        <v>256</v>
      </c>
      <c r="B46" s="117"/>
      <c r="C46" s="117" t="s">
        <v>59</v>
      </c>
      <c r="D46" s="159">
        <f>'PAGE#3'!D59</f>
        <v>0</v>
      </c>
      <c r="E46" s="9"/>
      <c r="F46" s="9"/>
    </row>
    <row r="47" spans="1:6" ht="12.75">
      <c r="A47" s="227" t="s">
        <v>257</v>
      </c>
      <c r="B47" s="117"/>
      <c r="C47" s="117" t="s">
        <v>63</v>
      </c>
      <c r="D47" s="159">
        <f>'PAGE#3'!D60</f>
        <v>0</v>
      </c>
      <c r="E47" s="9"/>
      <c r="F47" s="9"/>
    </row>
    <row r="48" spans="1:6" ht="12.75">
      <c r="A48" s="227" t="s">
        <v>258</v>
      </c>
      <c r="B48" s="117"/>
      <c r="C48" s="117" t="s">
        <v>64</v>
      </c>
      <c r="D48" s="159">
        <f>'PAGE#3'!D61</f>
        <v>0</v>
      </c>
      <c r="E48" s="9"/>
      <c r="F48" s="9"/>
    </row>
    <row r="49" spans="1:6" ht="12.75">
      <c r="A49" s="227" t="s">
        <v>259</v>
      </c>
      <c r="B49" s="117"/>
      <c r="C49" s="117" t="s">
        <v>61</v>
      </c>
      <c r="D49" s="159">
        <f>'PAGE#3'!$E$62</f>
        <v>200</v>
      </c>
      <c r="E49" s="9"/>
      <c r="F49" s="9"/>
    </row>
    <row r="50" spans="1:6" ht="12.75">
      <c r="A50" s="227" t="s">
        <v>260</v>
      </c>
      <c r="B50" s="117"/>
      <c r="C50" s="117"/>
      <c r="D50" s="92"/>
      <c r="E50" s="9"/>
      <c r="F50" s="9"/>
    </row>
    <row r="51" spans="1:6" ht="12.75" hidden="1">
      <c r="A51" s="117" t="s">
        <v>216</v>
      </c>
      <c r="B51" s="117"/>
      <c r="C51" s="117"/>
      <c r="D51" s="92"/>
      <c r="E51" s="9"/>
      <c r="F51" s="9"/>
    </row>
    <row r="52" spans="1:6" ht="12.75" hidden="1">
      <c r="A52" s="117" t="s">
        <v>217</v>
      </c>
      <c r="B52" s="117"/>
      <c r="C52" s="117" t="s">
        <v>62</v>
      </c>
      <c r="D52" s="159">
        <f>'PAGE#3'!D65</f>
        <v>0</v>
      </c>
      <c r="E52" s="9"/>
      <c r="F52" s="9"/>
    </row>
    <row r="53" spans="1:6" ht="12.75">
      <c r="A53" s="227" t="s">
        <v>282</v>
      </c>
      <c r="B53" s="117"/>
      <c r="C53" s="117" t="s">
        <v>94</v>
      </c>
      <c r="D53" s="159">
        <f>'PAGE#3'!D66</f>
        <v>0</v>
      </c>
      <c r="E53" s="9"/>
      <c r="F53" s="9"/>
    </row>
    <row r="54" spans="1:6" ht="12.75">
      <c r="A54" s="117"/>
      <c r="B54" s="117"/>
      <c r="C54" s="117"/>
      <c r="D54" s="159"/>
      <c r="E54" s="9"/>
      <c r="F54" s="9"/>
    </row>
    <row r="55" spans="1:6" ht="12.75">
      <c r="A55" s="117"/>
      <c r="B55" s="117"/>
      <c r="C55" s="117"/>
      <c r="D55" s="159"/>
      <c r="E55" s="9"/>
      <c r="F55" s="9"/>
    </row>
    <row r="56" spans="1:6" ht="12.75">
      <c r="A56" s="117"/>
      <c r="B56" s="117"/>
      <c r="C56" s="117"/>
      <c r="D56" s="159"/>
      <c r="E56" s="9"/>
      <c r="F56" s="9"/>
    </row>
    <row r="57" spans="1:6" ht="12.75">
      <c r="A57" s="227" t="s">
        <v>261</v>
      </c>
      <c r="B57" s="117"/>
      <c r="C57" s="117" t="s">
        <v>65</v>
      </c>
      <c r="D57" s="159">
        <f>'PAGE#3'!E67</f>
        <v>0</v>
      </c>
      <c r="E57" s="9"/>
      <c r="F57" s="9"/>
    </row>
    <row r="58" spans="1:6" ht="12.75">
      <c r="A58" s="227" t="s">
        <v>262</v>
      </c>
      <c r="B58" s="117"/>
      <c r="C58" s="117" t="s">
        <v>66</v>
      </c>
      <c r="D58" s="159">
        <f>'PAGE#3'!E68</f>
        <v>200</v>
      </c>
      <c r="E58" s="9"/>
      <c r="F58" s="9"/>
    </row>
    <row r="59" spans="1:6" ht="12.75">
      <c r="A59" s="227" t="s">
        <v>269</v>
      </c>
      <c r="B59" s="117"/>
      <c r="C59" s="117" t="s">
        <v>88</v>
      </c>
      <c r="D59" s="159">
        <f>'PAGE#3'!E69</f>
        <v>200</v>
      </c>
      <c r="E59" s="9"/>
      <c r="F59" s="9"/>
    </row>
    <row r="60" spans="1:6" ht="12.75">
      <c r="A60" s="227" t="s">
        <v>263</v>
      </c>
      <c r="B60" s="117"/>
      <c r="C60" s="117" t="s">
        <v>68</v>
      </c>
      <c r="D60" s="159">
        <f>'PAGE#3'!E70</f>
        <v>100</v>
      </c>
      <c r="E60" s="9"/>
      <c r="F60" s="9"/>
    </row>
    <row r="61" spans="1:6" ht="12.75">
      <c r="A61" s="227" t="s">
        <v>264</v>
      </c>
      <c r="B61" s="117"/>
      <c r="C61" s="117" t="s">
        <v>67</v>
      </c>
      <c r="D61" s="159">
        <f>'PAGE#3'!E71</f>
        <v>100</v>
      </c>
      <c r="E61" s="9"/>
      <c r="F61" s="9"/>
    </row>
    <row r="62" spans="1:6" ht="12.75">
      <c r="A62" s="227" t="s">
        <v>309</v>
      </c>
      <c r="B62" s="117"/>
      <c r="C62" s="117" t="s">
        <v>69</v>
      </c>
      <c r="D62" s="159">
        <f>'PAGE#3'!E72</f>
        <v>600</v>
      </c>
      <c r="E62" s="9"/>
      <c r="F62" s="9"/>
    </row>
    <row r="63" spans="1:6" ht="12.75">
      <c r="A63" s="117"/>
      <c r="B63" s="117"/>
      <c r="C63" s="117"/>
      <c r="D63" s="159"/>
      <c r="E63" s="6"/>
      <c r="F63" s="42"/>
    </row>
    <row r="64" spans="1:6" ht="12.75">
      <c r="A64" s="117"/>
      <c r="B64" s="117"/>
      <c r="C64" s="117"/>
      <c r="D64" s="159"/>
      <c r="E64" s="6"/>
      <c r="F64" s="43"/>
    </row>
    <row r="65" spans="1:6" ht="12.75">
      <c r="A65" s="117"/>
      <c r="B65" s="117"/>
      <c r="C65" s="117"/>
      <c r="D65" s="159"/>
      <c r="E65" s="6"/>
      <c r="F65" s="43"/>
    </row>
    <row r="66" spans="1:6" ht="12.75">
      <c r="A66" s="117" t="s">
        <v>70</v>
      </c>
      <c r="B66" s="117"/>
      <c r="C66" s="117" t="s">
        <v>71</v>
      </c>
      <c r="D66" s="159">
        <f>IF(D62&lt;0,-D62,0)</f>
        <v>0</v>
      </c>
      <c r="E66" s="6"/>
      <c r="F66" s="44"/>
    </row>
    <row r="67" spans="1:6" ht="12.75">
      <c r="A67" s="45"/>
      <c r="B67" s="45"/>
      <c r="C67" s="45"/>
      <c r="D67" s="88"/>
      <c r="E67" s="6"/>
      <c r="F67" s="9"/>
    </row>
    <row r="68" spans="1:6" ht="12.75">
      <c r="A68" s="45"/>
      <c r="B68" s="45"/>
      <c r="C68" s="45"/>
      <c r="D68" s="88"/>
      <c r="E68" s="6"/>
      <c r="F68" s="9"/>
    </row>
    <row r="69" spans="1:6" ht="12.75">
      <c r="A69" s="45"/>
      <c r="B69" s="45"/>
      <c r="C69" s="45"/>
      <c r="D69" s="88"/>
      <c r="E69" s="6"/>
      <c r="F69" s="9"/>
    </row>
    <row r="70" spans="1:6" ht="12.75">
      <c r="A70" s="45"/>
      <c r="B70" s="45"/>
      <c r="C70" s="45"/>
      <c r="D70" s="88"/>
      <c r="E70" s="6"/>
      <c r="F70" s="9"/>
    </row>
    <row r="71" spans="1:6" ht="12.75" hidden="1">
      <c r="A71" s="10"/>
      <c r="B71" s="10"/>
      <c r="C71" s="10"/>
      <c r="D71" s="162"/>
      <c r="E71" s="6"/>
      <c r="F71" s="45"/>
    </row>
    <row r="72" spans="1:6" ht="12.75" hidden="1">
      <c r="A72" s="117" t="s">
        <v>72</v>
      </c>
      <c r="B72" s="99" t="s">
        <v>73</v>
      </c>
      <c r="C72" s="99" t="s">
        <v>74</v>
      </c>
      <c r="D72" s="163" t="s">
        <v>75</v>
      </c>
      <c r="E72" s="39"/>
      <c r="F72" s="9"/>
    </row>
    <row r="73" spans="1:6" ht="12.75" hidden="1">
      <c r="A73" s="75" t="s">
        <v>104</v>
      </c>
      <c r="B73" s="164">
        <f>D60</f>
        <v>100</v>
      </c>
      <c r="C73" s="164">
        <f>IF(D58&gt;=0,0,IF(-D58&gt;D60,D60,-D58))</f>
        <v>0</v>
      </c>
      <c r="D73" s="165">
        <f aca="true" t="shared" si="0" ref="D73:D78">B73-C73</f>
        <v>100</v>
      </c>
      <c r="E73" s="39"/>
      <c r="F73" s="9"/>
    </row>
    <row r="74" spans="1:6" ht="12.75" hidden="1">
      <c r="A74" s="75" t="s">
        <v>105</v>
      </c>
      <c r="B74" s="164">
        <f>D61</f>
        <v>100</v>
      </c>
      <c r="C74" s="164">
        <f>IF(D58&gt;=0,0,IF(-D58&gt;D60+D61,D61,IF(-D58&gt;D60,-D58-D60,0)))</f>
        <v>0</v>
      </c>
      <c r="D74" s="165">
        <f t="shared" si="0"/>
        <v>100</v>
      </c>
      <c r="E74" s="39"/>
      <c r="F74" s="9"/>
    </row>
    <row r="75" spans="1:6" ht="12.75" hidden="1">
      <c r="A75" s="145" t="s">
        <v>103</v>
      </c>
      <c r="B75" s="166">
        <f>ROUND(IF(D$49&gt;200,D49,200),0)</f>
        <v>200</v>
      </c>
      <c r="C75" s="164">
        <f>ROUND(IF(D58&gt;=0,0,IF(-D58&gt;D60+D61+D59,D59,IF(-D58&gt;D60+D61,-D58-D60-D61))),0)</f>
        <v>0</v>
      </c>
      <c r="D75" s="159">
        <f t="shared" si="0"/>
        <v>200</v>
      </c>
      <c r="E75" s="56">
        <f>ROUND(IF(G$49&gt;400,G$49*0.25,IF(G49&gt;200,G49,IF(G49&lt;=200,200))),0)</f>
        <v>200</v>
      </c>
      <c r="F75" s="9"/>
    </row>
    <row r="76" spans="1:6" ht="12.75" hidden="1">
      <c r="A76" s="78" t="s">
        <v>100</v>
      </c>
      <c r="B76" s="166">
        <v>0</v>
      </c>
      <c r="C76" s="164">
        <f>ROUND(IF(B76=0,0,IF(D62&gt;=0,0,IF(-D62&gt;=D59,D59,IF(-D62&lt;D59,-D62,0)))),0)</f>
        <v>0</v>
      </c>
      <c r="D76" s="159">
        <f t="shared" si="0"/>
        <v>0</v>
      </c>
      <c r="E76" s="56">
        <f>ROUND(IF(G$49&gt;400,G$49*0.25,0),0)</f>
        <v>0</v>
      </c>
      <c r="F76" s="9"/>
    </row>
    <row r="77" spans="1:6" ht="12.75" hidden="1">
      <c r="A77" s="78" t="s">
        <v>101</v>
      </c>
      <c r="B77" s="166">
        <v>0</v>
      </c>
      <c r="C77" s="164">
        <f>ROUND(IF(B77=0,0,IF(D62&gt;=0,0,IF(-D62&gt;=2*D59,D59,IF(-D62-D59&lt;0,0,-D62-D59)))),0)</f>
        <v>0</v>
      </c>
      <c r="D77" s="159">
        <f t="shared" si="0"/>
        <v>0</v>
      </c>
      <c r="E77" s="56">
        <f>ROUND(IF(G$49&gt;400,G$49*0.25,0),0)</f>
        <v>0</v>
      </c>
      <c r="F77" s="9"/>
    </row>
    <row r="78" spans="1:6" ht="12.75" hidden="1">
      <c r="A78" s="78" t="s">
        <v>102</v>
      </c>
      <c r="B78" s="159">
        <v>0</v>
      </c>
      <c r="C78" s="164">
        <f>ROUND(IF(B78=0,0,IF(D62&gt;=0,0,IF(-D62&gt;=3*D59,D59,IF(-D62&lt;3*D59,IF(-D62-2*D59&lt;0,0,-D62-2*D59))))),0)</f>
        <v>0</v>
      </c>
      <c r="D78" s="159">
        <f t="shared" si="0"/>
        <v>0</v>
      </c>
      <c r="E78" s="57">
        <f>ROUND(IF(G$49&gt;400,G$49*0.25,0),0)</f>
        <v>0</v>
      </c>
      <c r="F78" s="9"/>
    </row>
    <row r="79" spans="1:6" ht="12.75" hidden="1">
      <c r="A79" s="146" t="s">
        <v>70</v>
      </c>
      <c r="B79" s="159"/>
      <c r="C79" s="167"/>
      <c r="D79" s="167">
        <f>IF(D62&gt;=0,0,IF(D62&lt;0,IF(-D62-B76-B77-B78&gt;0,-D62-B76-B77-B78,0)))</f>
        <v>0</v>
      </c>
      <c r="E79" s="6"/>
      <c r="F79" s="9"/>
    </row>
    <row r="80" spans="1:6" ht="13.5" hidden="1" thickBot="1">
      <c r="A80" s="146" t="s">
        <v>76</v>
      </c>
      <c r="B80" s="168">
        <f>SUM(B72:B79)</f>
        <v>400</v>
      </c>
      <c r="C80" s="169">
        <f>SUM(C72:C79)</f>
        <v>0</v>
      </c>
      <c r="D80" s="168">
        <f>SUM(D73:D79)</f>
        <v>400</v>
      </c>
      <c r="E80" s="40">
        <f>SUM(C80:D80)</f>
        <v>400</v>
      </c>
      <c r="F80" s="9"/>
    </row>
    <row r="81" spans="1:6" ht="13.5" hidden="1" thickTop="1">
      <c r="A81" s="45"/>
      <c r="B81" s="95"/>
      <c r="C81" s="170"/>
      <c r="D81" s="95"/>
      <c r="E81" s="18"/>
      <c r="F81" s="9"/>
    </row>
    <row r="82" spans="1:6" ht="12.75" hidden="1">
      <c r="A82" s="45"/>
      <c r="B82" s="95"/>
      <c r="C82" s="170"/>
      <c r="D82" s="95"/>
      <c r="E82" s="18"/>
      <c r="F82" s="9"/>
    </row>
    <row r="83" spans="1:6" ht="13.5" hidden="1" thickBot="1">
      <c r="A83" s="45" t="s">
        <v>89</v>
      </c>
      <c r="B83" s="45"/>
      <c r="C83" s="45"/>
      <c r="D83" s="171">
        <f>'PAGE#1'!$E$23+'PAGE#1'!$E$24</f>
        <v>0</v>
      </c>
      <c r="E83" s="3"/>
      <c r="F83" s="9"/>
    </row>
    <row r="84" spans="1:6" ht="12.75">
      <c r="A84" s="45"/>
      <c r="B84" s="45"/>
      <c r="C84" s="45"/>
      <c r="D84" s="95"/>
      <c r="E84" s="12"/>
      <c r="F84" s="9"/>
    </row>
    <row r="85" spans="1:6" ht="12.75">
      <c r="A85" s="172"/>
      <c r="B85" s="173"/>
      <c r="C85" s="173"/>
      <c r="D85" s="173"/>
      <c r="E85" s="35"/>
      <c r="F85" s="9"/>
    </row>
    <row r="86" spans="1:6" ht="12.75">
      <c r="A86" s="36"/>
      <c r="B86" s="15"/>
      <c r="C86" s="35"/>
      <c r="D86" s="15"/>
      <c r="E86" s="35"/>
      <c r="F86" s="9"/>
    </row>
    <row r="87" spans="1:6" ht="12.75">
      <c r="A87" s="37"/>
      <c r="B87" s="15"/>
      <c r="C87" s="35"/>
      <c r="D87" s="15"/>
      <c r="E87" s="35"/>
      <c r="F87" s="9"/>
    </row>
    <row r="88" spans="1:6" ht="12.75">
      <c r="A88" s="37"/>
      <c r="B88" s="15"/>
      <c r="C88" s="35"/>
      <c r="D88" s="15"/>
      <c r="E88" s="35"/>
      <c r="F88" s="9"/>
    </row>
    <row r="89" spans="1:6" ht="12.75">
      <c r="A89" s="38"/>
      <c r="B89" s="35"/>
      <c r="C89" s="35"/>
      <c r="D89" s="15"/>
      <c r="E89" s="35"/>
      <c r="F89" s="9"/>
    </row>
    <row r="90" spans="1:5" ht="12.75">
      <c r="A90" s="35"/>
      <c r="B90" s="35"/>
      <c r="C90" s="35"/>
      <c r="D90" s="35"/>
      <c r="E90" s="35"/>
    </row>
    <row r="91" spans="1:5" ht="12.75">
      <c r="A91" s="12"/>
      <c r="B91" s="12"/>
      <c r="C91" s="9"/>
      <c r="D91" s="9"/>
      <c r="E91" s="9"/>
    </row>
    <row r="92" spans="1:5" ht="12.75">
      <c r="A92" s="9"/>
      <c r="B92" s="9"/>
      <c r="C92" s="9"/>
      <c r="D92" s="9"/>
      <c r="E92" s="9"/>
    </row>
    <row r="93" spans="1:5" ht="12.75">
      <c r="A93" s="9"/>
      <c r="B93" s="9"/>
      <c r="C93" s="9"/>
      <c r="D93" s="9"/>
      <c r="E93" s="9"/>
    </row>
  </sheetData>
  <sheetProtection password="E313" sheet="1"/>
  <printOptions/>
  <pageMargins left="0.75" right="0.75" top="1" bottom="1" header="0.5" footer="0.5"/>
  <pageSetup fitToHeight="1" fitToWidth="1" horizontalDpi="600" verticalDpi="600" orientation="portrait" scale="67" r:id="rId1"/>
  <headerFooter alignWithMargins="0">
    <oddFooter xml:space="preserve">&amp;C&amp;A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Stallings, Norma</dc:creator>
  <cp:keywords/>
  <dc:description/>
  <cp:lastModifiedBy>Duhaime, Amy</cp:lastModifiedBy>
  <cp:lastPrinted>2021-11-23T17:09:42Z</cp:lastPrinted>
  <dcterms:created xsi:type="dcterms:W3CDTF">1998-01-08T18:36:41Z</dcterms:created>
  <dcterms:modified xsi:type="dcterms:W3CDTF">2022-01-06T16:43:20Z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isplay_urn:schemas-microsoft-com:office:office#Editor">
    <vt:lpwstr>Stallings, Norma</vt:lpwstr>
  </property>
  <property fmtid="{D5CDD505-2E9C-101B-9397-08002B2CF9AE}" pid="3" name="Order">
    <vt:lpwstr>100.000000000000</vt:lpwstr>
  </property>
  <property fmtid="{D5CDD505-2E9C-101B-9397-08002B2CF9AE}" pid="4" name="display_urn:schemas-microsoft-com:office:office#Author">
    <vt:lpwstr>Stallings, Norma</vt:lpwstr>
  </property>
  <property fmtid="{D5CDD505-2E9C-101B-9397-08002B2CF9AE}" pid="5" name="_ip_UnifiedCompliancePolicyUIAction">
    <vt:lpwstr/>
  </property>
  <property fmtid="{D5CDD505-2E9C-101B-9397-08002B2CF9AE}" pid="6" name="_ip_UnifiedCompliancePolicyProperties">
    <vt:lpwstr/>
  </property>
</Properties>
</file>