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tabRatio="593" activeTab="4"/>
  </bookViews>
  <sheets>
    <sheet name="Filing Instructions" sheetId="1" r:id="rId1"/>
    <sheet name="ACH Instructions" sheetId="2" r:id="rId2"/>
    <sheet name="PAGE #1" sheetId="3" r:id="rId3"/>
    <sheet name="PAGE #2" sheetId="4" r:id="rId4"/>
    <sheet name="PAGE#3" sheetId="5" r:id="rId5"/>
    <sheet name="ST PAGE" sheetId="6" r:id="rId6"/>
    <sheet name="NHSUM" sheetId="7" r:id="rId7"/>
  </sheets>
  <definedNames>
    <definedName name="_xlnm.Print_Area" localSheetId="0">'Filing Instructions'!$B$1:$E$44</definedName>
    <definedName name="_xlnm.Print_Area" localSheetId="6">'NHSUM'!$A$1:$D$62</definedName>
    <definedName name="_xlnm.Print_Area" localSheetId="2">'PAGE #1'!$A$1:$E$59</definedName>
    <definedName name="_xlnm.Print_Area" localSheetId="3">'PAGE #2'!$A$1:$D$62</definedName>
    <definedName name="_xlnm.Print_Area" localSheetId="4">'PAGE#3'!$A$1:$E$66</definedName>
    <definedName name="_xlnm.Print_Area" localSheetId="5">'ST PAGE'!$A$1:$G$95</definedName>
  </definedNames>
  <calcPr fullCalcOnLoad="1"/>
</workbook>
</file>

<file path=xl/comments5.xml><?xml version="1.0" encoding="utf-8"?>
<comments xmlns="http://schemas.openxmlformats.org/spreadsheetml/2006/main">
  <authors>
    <author>Duhaime, Amy</author>
  </authors>
  <commentList>
    <comment ref="D58" authorId="0">
      <text>
        <r>
          <rPr>
            <b/>
            <sz val="9"/>
            <rFont val="Tahoma"/>
            <family val="2"/>
          </rPr>
          <t>Duhaime, Amy: IMPORTANT</t>
        </r>
        <r>
          <rPr>
            <sz val="9"/>
            <rFont val="Tahoma"/>
            <family val="2"/>
          </rPr>
          <t xml:space="preserve">
If previous year's premium tax return was revised or amended causing an additional amount due or a refund, verify the updated Prepayment paid on the revised/amended premium tax return - page 3 Line 35. </t>
        </r>
      </text>
    </comment>
  </commentList>
</comments>
</file>

<file path=xl/sharedStrings.xml><?xml version="1.0" encoding="utf-8"?>
<sst xmlns="http://schemas.openxmlformats.org/spreadsheetml/2006/main" count="716" uniqueCount="530">
  <si>
    <t>TYPE OF COMPANY</t>
  </si>
  <si>
    <t>FEDERAL TAX ID NUMBER</t>
  </si>
  <si>
    <t>NAIC GROUP CODE</t>
  </si>
  <si>
    <t>NAIC COMPANY CODE</t>
  </si>
  <si>
    <t>STATE OF DOMICILE</t>
  </si>
  <si>
    <t>DUE DATE</t>
  </si>
  <si>
    <t>STATE OF</t>
  </si>
  <si>
    <t xml:space="preserve">PLEASE INDICATE THE NAME OF THE TAXATION OFFICER WHOM WE SHOULD CONTACT IF THERE ARE QUESTIONS </t>
  </si>
  <si>
    <t>E-MAIL ADDRESS</t>
  </si>
  <si>
    <t>PHONE NUMBER</t>
  </si>
  <si>
    <t xml:space="preserve">State of </t>
  </si>
  <si>
    <t>County of</t>
  </si>
  <si>
    <t>being duly sworn, deposes and says:</t>
  </si>
  <si>
    <t xml:space="preserve">that he/she is the </t>
  </si>
  <si>
    <t xml:space="preserve">, of the  </t>
  </si>
  <si>
    <t>(1)</t>
  </si>
  <si>
    <t>(2)</t>
  </si>
  <si>
    <t>(3)</t>
  </si>
  <si>
    <t>(4)</t>
  </si>
  <si>
    <t>NH BASIS</t>
  </si>
  <si>
    <t>ST OF DOM BASIS</t>
  </si>
  <si>
    <t>TAX</t>
  </si>
  <si>
    <t>XXXXX</t>
  </si>
  <si>
    <t>COMPUTATION OF BALANCE DUE</t>
  </si>
  <si>
    <t xml:space="preserve">LARGER OF </t>
  </si>
  <si>
    <t>LICENSING, FILING AND DOCUMENT FEES ONLY</t>
  </si>
  <si>
    <t>DOM BASIS</t>
  </si>
  <si>
    <t>COL 2 OR 3</t>
  </si>
  <si>
    <t>1.  Certificate of Authority Renewal</t>
  </si>
  <si>
    <t>2.  Annual Filing Fees</t>
  </si>
  <si>
    <t xml:space="preserve">     a) Annual Statement</t>
  </si>
  <si>
    <t xml:space="preserve">     b) Certificate of Compliance</t>
  </si>
  <si>
    <t xml:space="preserve">     c) Certificate of Deposit</t>
  </si>
  <si>
    <t>3.  Other Fees which might be applicable</t>
  </si>
  <si>
    <t xml:space="preserve">     a) By-Laws (ONLY if amending)</t>
  </si>
  <si>
    <t xml:space="preserve">     b) Articles of Incorporation (ONLY if amending)</t>
  </si>
  <si>
    <t>4. TOTAL FILING FEES</t>
  </si>
  <si>
    <t xml:space="preserve">Calculation of taxes based upon laws governing state of domicile (Include % rate and basis if applicable). </t>
  </si>
  <si>
    <t>FEDERAL TAX IDENTIFICATION NUMBER</t>
  </si>
  <si>
    <t>HEADER RANGE</t>
  </si>
  <si>
    <t>RANGE NAME</t>
  </si>
  <si>
    <t>NAMECOMPANY</t>
  </si>
  <si>
    <t>TYPECOMPANY</t>
  </si>
  <si>
    <t>FEIN</t>
  </si>
  <si>
    <t>NAICGROUP</t>
  </si>
  <si>
    <t>NAICCODE</t>
  </si>
  <si>
    <t>DOMICILE</t>
  </si>
  <si>
    <t>DUEDATE</t>
  </si>
  <si>
    <t>NETAXPREM1</t>
  </si>
  <si>
    <t>TAXONPREM1</t>
  </si>
  <si>
    <t>NETTAXPREM2</t>
  </si>
  <si>
    <t>TAXONPREM2</t>
  </si>
  <si>
    <t xml:space="preserve">16.  CREDITS ALLOWED BY DOMESTIC STATE </t>
  </si>
  <si>
    <t>FORGNTAXCR</t>
  </si>
  <si>
    <t>GRPREMTAX</t>
  </si>
  <si>
    <t>WCADMIN</t>
  </si>
  <si>
    <t>GRPT2</t>
  </si>
  <si>
    <t>BET</t>
  </si>
  <si>
    <t>NETPREMTAX</t>
  </si>
  <si>
    <t>OTAXES</t>
  </si>
  <si>
    <t>TOTTAXPAY</t>
  </si>
  <si>
    <t>PRIORCALYR</t>
  </si>
  <si>
    <t>CDFA</t>
  </si>
  <si>
    <t>HIGGA</t>
  </si>
  <si>
    <t>TOTCRED</t>
  </si>
  <si>
    <t>PTPAY(REF)</t>
  </si>
  <si>
    <t>ANLFEE</t>
  </si>
  <si>
    <t>FILEFEE</t>
  </si>
  <si>
    <t>BALDUE</t>
  </si>
  <si>
    <t>REFUND</t>
  </si>
  <si>
    <t>REF</t>
  </si>
  <si>
    <t>CASH FLOW ANALYSIS</t>
  </si>
  <si>
    <t>ESTIMATE</t>
  </si>
  <si>
    <t>CREDIT</t>
  </si>
  <si>
    <t>CASH</t>
  </si>
  <si>
    <t>TOTAL CASH APPLIED TO ESTIMATES</t>
  </si>
  <si>
    <t>STATE OF NEW HAMPSHIRE DEPARTMENT OF INSURANCE</t>
  </si>
  <si>
    <t>STATEMENT OF FEES, CHARGES, AND PREMIUM TAXES</t>
  </si>
  <si>
    <t>COMPANY NAME</t>
  </si>
  <si>
    <t>TOTAL AMOUNT PAID</t>
  </si>
  <si>
    <t>XXXXXXXXX</t>
  </si>
  <si>
    <t>Officer</t>
  </si>
  <si>
    <t>Name of Officer</t>
  </si>
  <si>
    <t xml:space="preserve">and that the following is a full, true and correct statement of the business done in the State of New Hampshire by said </t>
  </si>
  <si>
    <t>ADDRESS (If different from above)</t>
  </si>
  <si>
    <t>EXT</t>
  </si>
  <si>
    <t>EST3/15</t>
  </si>
  <si>
    <t>C/R9/15</t>
  </si>
  <si>
    <t>C/R12/15</t>
  </si>
  <si>
    <t>AMOUNT PAID</t>
  </si>
  <si>
    <t>See Separate Instructions</t>
  </si>
  <si>
    <t>XXXXXXX</t>
  </si>
  <si>
    <t>27.  PAYMENTS AND CREDITS</t>
  </si>
  <si>
    <t>RETTAX</t>
  </si>
  <si>
    <t>PLEASE INDICATE METHOD AND AMOUNT OF TAX PAYMENT</t>
  </si>
  <si>
    <t>STREET, CITY, STATE &amp; ZIP</t>
  </si>
  <si>
    <t>C/R3/15</t>
  </si>
  <si>
    <t>C/R6/15</t>
  </si>
  <si>
    <t>PREMIUM TAX CONTACT PERSON</t>
  </si>
  <si>
    <t>PAGE 2</t>
  </si>
  <si>
    <t>PAGE 3</t>
  </si>
  <si>
    <t>ELIMINATE NEGATIVE VALUE COL 4</t>
  </si>
  <si>
    <t>LINKED TO PAGE 1</t>
  </si>
  <si>
    <t>LINKED TO PAGE 3</t>
  </si>
  <si>
    <t>LINKED TO PAGE 2</t>
  </si>
  <si>
    <t>LINKED TO PAGE 1, CANNOT BE NEGATIVE NUMBER</t>
  </si>
  <si>
    <t>15.  NET PREMIUMS SUBJECT TO TAX (C1 L15)</t>
  </si>
  <si>
    <t>16.  TAX ON NET PREMIUMS (C1 L16)</t>
  </si>
  <si>
    <t>15.  NET PREMIUMS SUBJECT TO TAX (C3 L15)</t>
  </si>
  <si>
    <t>16.  TAX ON NET PREMIUMS (C4 L 16)</t>
  </si>
  <si>
    <t>17.  RETALIATORY TAX</t>
  </si>
  <si>
    <t xml:space="preserve">18.  TOTAL PREMIUM TAX </t>
  </si>
  <si>
    <t xml:space="preserve">19.  WORKERS COMP ADMIN. FUND ASSESS CREDIT </t>
  </si>
  <si>
    <t>20.  PREMIUM TAX DUE AFTER W.C. ADMIN. ASSESS CREDIT</t>
  </si>
  <si>
    <t>Filing Fees (Page 2, Col 4, Line 4)</t>
  </si>
  <si>
    <t>Annual License Fee ( Page 2, Col 4, Line 1)</t>
  </si>
  <si>
    <t>STATE OF DOMICILE (2 DIGIT ABBREVIATION)</t>
  </si>
  <si>
    <t>21 SOUTH FRUIT STREET, SUITE 14, CONCORD NH 03301</t>
  </si>
  <si>
    <t>21.  OTHER TAXES AND ASSESSMENTS</t>
  </si>
  <si>
    <t xml:space="preserve">22.  TOTAL TAXES DUE BEFORE BUSINESS ENTERPRISE TAX </t>
  </si>
  <si>
    <t xml:space="preserve">23.  TOTAL TAXES DUE BEFORE BUSINESS ENTERPRISE TAX </t>
  </si>
  <si>
    <t>24.  BUSINESS ENTERPRISE TAX</t>
  </si>
  <si>
    <t>25.  TOTAL PREMIUM TAXES PAYABLE (Lines 23+24+25)</t>
  </si>
  <si>
    <t>MODIFIED FOR CALENDAR YEAR 2006</t>
  </si>
  <si>
    <t>ESTMATE JUN 15, 2007</t>
  </si>
  <si>
    <t>ESTMATE SEP 15, 2007</t>
  </si>
  <si>
    <t>ESTMATE DEC 15, 2007</t>
  </si>
  <si>
    <t>ESTMATE MAR 15, 2007</t>
  </si>
  <si>
    <t>DIRECT</t>
  </si>
  <si>
    <t>PREMIUMS</t>
  </si>
  <si>
    <t>WRITTEN</t>
  </si>
  <si>
    <t xml:space="preserve">DIRECT </t>
  </si>
  <si>
    <t>EARNED</t>
  </si>
  <si>
    <t>DIVIDENDS PAID</t>
  </si>
  <si>
    <t>OR CREDITED</t>
  </si>
  <si>
    <t>TO PHS</t>
  </si>
  <si>
    <t xml:space="preserve">FINANCE </t>
  </si>
  <si>
    <t>CHARGES</t>
  </si>
  <si>
    <t>Fire</t>
  </si>
  <si>
    <t>Federal Flood</t>
  </si>
  <si>
    <t>Earthquake</t>
  </si>
  <si>
    <t>Aircraft (all perils)</t>
  </si>
  <si>
    <t>Surety</t>
  </si>
  <si>
    <t>Credit</t>
  </si>
  <si>
    <t>02.1</t>
  </si>
  <si>
    <t>02.2</t>
  </si>
  <si>
    <t>02.3</t>
  </si>
  <si>
    <t>05.1</t>
  </si>
  <si>
    <t>05.2</t>
  </si>
  <si>
    <t>15.1</t>
  </si>
  <si>
    <t>15.2</t>
  </si>
  <si>
    <t>15.3</t>
  </si>
  <si>
    <t>15.4</t>
  </si>
  <si>
    <t>15.5</t>
  </si>
  <si>
    <t>15.6</t>
  </si>
  <si>
    <t>15.7</t>
  </si>
  <si>
    <t>19.1</t>
  </si>
  <si>
    <t>19.2</t>
  </si>
  <si>
    <t>19.3</t>
  </si>
  <si>
    <t>19.4</t>
  </si>
  <si>
    <t>21.1</t>
  </si>
  <si>
    <t>21.2</t>
  </si>
  <si>
    <t>LOB</t>
  </si>
  <si>
    <t>XXXXXX</t>
  </si>
  <si>
    <t>Prem Written</t>
  </si>
  <si>
    <t>Tax</t>
  </si>
  <si>
    <t>App Tax Rate</t>
  </si>
  <si>
    <t>Tax Rate</t>
  </si>
  <si>
    <t>IF $20,000 or more payment by EFT is required</t>
  </si>
  <si>
    <t>Other Deductions - Itemize, provide complete details</t>
  </si>
  <si>
    <t>Total Other Deductions</t>
  </si>
  <si>
    <t>Total property &amp; casualty premiums written</t>
  </si>
  <si>
    <t>Total accident &amp; health premiums written</t>
  </si>
  <si>
    <t>STATE OF DOMICILE BASIS</t>
  </si>
  <si>
    <t>26.</t>
  </si>
  <si>
    <t>27.</t>
  </si>
  <si>
    <t>28.</t>
  </si>
  <si>
    <t>29.</t>
  </si>
  <si>
    <t>30.</t>
  </si>
  <si>
    <t>31.</t>
  </si>
  <si>
    <t>32.</t>
  </si>
  <si>
    <t>33.</t>
  </si>
  <si>
    <t>34.</t>
  </si>
  <si>
    <t>`</t>
  </si>
  <si>
    <t>NEW HAMPSHIRE BASIS - TAXABLE PREMIUMS WRITTEN</t>
  </si>
  <si>
    <t>15.8</t>
  </si>
  <si>
    <t>01.</t>
  </si>
  <si>
    <t>03.</t>
  </si>
  <si>
    <t>04.</t>
  </si>
  <si>
    <t>06.</t>
  </si>
  <si>
    <t>08.</t>
  </si>
  <si>
    <t>09.</t>
  </si>
  <si>
    <t>10.</t>
  </si>
  <si>
    <t>12.</t>
  </si>
  <si>
    <t>14.</t>
  </si>
  <si>
    <t>16.</t>
  </si>
  <si>
    <t>22.</t>
  </si>
  <si>
    <t>23.</t>
  </si>
  <si>
    <t>24.</t>
  </si>
  <si>
    <t>Enter any business tax credits in the appropriate spaces.</t>
  </si>
  <si>
    <t>METHOD OF PAYMENT</t>
  </si>
  <si>
    <t>Timely mailing provisions apply.  See RSA 400-A:32-a.</t>
  </si>
  <si>
    <t>FILING INSTRUCTIONS:</t>
  </si>
  <si>
    <t>Fidelity</t>
  </si>
  <si>
    <t xml:space="preserve">1.     Property &amp; Casualty  Premiums Written </t>
  </si>
  <si>
    <t xml:space="preserve">2.     Accident &amp; Health Premiums Written </t>
  </si>
  <si>
    <t>3.     Total Premiums Written Per Schedule T</t>
  </si>
  <si>
    <t>7.    Other Taxable Considerations - Accident &amp; Health</t>
  </si>
  <si>
    <t>6.    Other Taxable Considerations - Property &amp; Casualty</t>
  </si>
  <si>
    <t>GROSS PREMIUMS WRITTEN &amp; TAXABLE CONSIDERATIONS</t>
  </si>
  <si>
    <t>4.     Finance &amp; Service Charges - Property &amp; Casualty  Premiums Written</t>
  </si>
  <si>
    <t>5.     Finance &amp; Service Charges - Accident &amp; Health Premiums Written</t>
  </si>
  <si>
    <t>DEDUCTIONS FROM GROSS PREMIUMS P&amp;C</t>
  </si>
  <si>
    <t>DEDUCTIONS FROM GROSS PREMIUMS A&amp;H</t>
  </si>
  <si>
    <t>Unallocated Premiums Written - P&amp;C  (NH Domestics)</t>
  </si>
  <si>
    <t>Unallocated Premiums Written - A&amp;H  (NH Domestics)</t>
  </si>
  <si>
    <t xml:space="preserve">Premiums written </t>
  </si>
  <si>
    <t xml:space="preserve">Total premiums written </t>
  </si>
  <si>
    <t>PCPW</t>
  </si>
  <si>
    <t>AHPW</t>
  </si>
  <si>
    <t>TPW</t>
  </si>
  <si>
    <t>FSCPC</t>
  </si>
  <si>
    <t>FSCAH</t>
  </si>
  <si>
    <t>OTCPC</t>
  </si>
  <si>
    <t>OTCAH</t>
  </si>
  <si>
    <t>UNALPC</t>
  </si>
  <si>
    <t>UNALAH</t>
  </si>
  <si>
    <t>DPPC</t>
  </si>
  <si>
    <t>MPC</t>
  </si>
  <si>
    <t>OM</t>
  </si>
  <si>
    <t>ODPC</t>
  </si>
  <si>
    <t>TDEDPC</t>
  </si>
  <si>
    <t>DPAH</t>
  </si>
  <si>
    <t>FEDEH</t>
  </si>
  <si>
    <t>MEDI</t>
  </si>
  <si>
    <t>ODEDAH</t>
  </si>
  <si>
    <t>TDEDAH</t>
  </si>
  <si>
    <t>NTPWPC</t>
  </si>
  <si>
    <t>NTPWAH</t>
  </si>
  <si>
    <t>NTPW</t>
  </si>
  <si>
    <t>ITEM</t>
  </si>
  <si>
    <t>COL B</t>
  </si>
  <si>
    <t>NETAXPREM2</t>
  </si>
  <si>
    <t>CURRENT</t>
  </si>
  <si>
    <t>NOT USED</t>
  </si>
  <si>
    <t>1.   P&amp;C PREMIUMS WRITTEN</t>
  </si>
  <si>
    <t>3.   TOTAL PREMIUMS WRITTEN</t>
  </si>
  <si>
    <t>4.   FINANCE &amp; SERVICE CHARGES P&amp;C</t>
  </si>
  <si>
    <t>5.   FINANCE &amp; SERVICE CHARGES A&amp;H</t>
  </si>
  <si>
    <t>6.   OTHER TAXABLE CONSIDERATIONS P&amp;C</t>
  </si>
  <si>
    <t>7.   OTHER TAXABLE CONSIDERATIONS A&amp;H</t>
  </si>
  <si>
    <t>8.   UNALLOCATED PREMIUMS WRITTEN P&amp;C</t>
  </si>
  <si>
    <t>9.   UNALLOCATED PREMIUMS WRITTEN A&amp;H</t>
  </si>
  <si>
    <t xml:space="preserve">12.  MULTIPLE CROP PREMIUMS WRITTEN </t>
  </si>
  <si>
    <t>10.  GROSS PREMIUMS WRITTEN</t>
  </si>
  <si>
    <t>GPW</t>
  </si>
  <si>
    <t>11.  DIVIDENDS PAID OR CREDITED P&amp;C</t>
  </si>
  <si>
    <t>Other Taxable Consideration  - Itemize, provide complete details</t>
  </si>
  <si>
    <t>PROP &amp; CAS</t>
  </si>
  <si>
    <t>A&amp;H</t>
  </si>
  <si>
    <t>RND</t>
  </si>
  <si>
    <t>PCPWDS</t>
  </si>
  <si>
    <t>AHPWDS</t>
  </si>
  <si>
    <t>TPWDS</t>
  </si>
  <si>
    <t>FSCPCDS</t>
  </si>
  <si>
    <t>FSCAHDS</t>
  </si>
  <si>
    <t>OTCPCDS</t>
  </si>
  <si>
    <t>OTCAHDS</t>
  </si>
  <si>
    <t>UNALPCDS</t>
  </si>
  <si>
    <t>UNALAHDS</t>
  </si>
  <si>
    <t>GPWDS</t>
  </si>
  <si>
    <t>DPPCDS</t>
  </si>
  <si>
    <t>MPCDS</t>
  </si>
  <si>
    <t>OMDS</t>
  </si>
  <si>
    <t>ODPCDS</t>
  </si>
  <si>
    <t>TDEDPCDS</t>
  </si>
  <si>
    <t>DPAHDS</t>
  </si>
  <si>
    <t>FEDEHDS</t>
  </si>
  <si>
    <t>MEDIDS</t>
  </si>
  <si>
    <t>ODEDAHDS</t>
  </si>
  <si>
    <t>TDEDAHDS</t>
  </si>
  <si>
    <t>NTPWPCDS</t>
  </si>
  <si>
    <t>NTPWAHDS</t>
  </si>
  <si>
    <t>11.  Dividends Paid or Credited to Policyholders  - Property &amp; Casualty</t>
  </si>
  <si>
    <t>12.  Multiple Peril Crop Premiums Written  (Net of Dividends to Policyholders)</t>
  </si>
  <si>
    <t>13.  Ocean Marine Premiums Written  (Net of Dividends to Policyholders)</t>
  </si>
  <si>
    <t>8.    Unallocated Premiums Written  - P&amp;C (NH Domiciled)</t>
  </si>
  <si>
    <t>9.    Unallocated Premiums Written  - A&amp;H (NH Domiciled)</t>
  </si>
  <si>
    <t>NH RSA 400-A:31 Taxable Premiums:  Gross Direct Premiums/considerations from policies covering property, subjects, or risks located, resident or to be performed in this state, other than premiums received for reinsurance, including all dividends applied to purchase additional insurance, membership and policy writing fees, etc., less return premiums/considerations only.</t>
  </si>
  <si>
    <t>2.   A&amp;H PREMIUMS WRITTEN</t>
  </si>
  <si>
    <t>NEW HAMPSHIRE ALLOCATION OF PREMIUMS WRITTEN</t>
  </si>
  <si>
    <t xml:space="preserve">10.   Gross Premiums/Considerations Written  </t>
  </si>
  <si>
    <t>ODEDPC</t>
  </si>
  <si>
    <t>Total Other Considerations</t>
  </si>
  <si>
    <t>Y/N</t>
  </si>
  <si>
    <t>17.1</t>
  </si>
  <si>
    <t>Warranty</t>
  </si>
  <si>
    <t>35.</t>
  </si>
  <si>
    <t>17.3</t>
  </si>
  <si>
    <t>RISK RETENTION GROUPS</t>
  </si>
  <si>
    <t>RRG</t>
  </si>
  <si>
    <t>NH RSA 294-E Uniform Electronic Transactions Act</t>
  </si>
  <si>
    <t>Electronic Signatures</t>
  </si>
  <si>
    <t xml:space="preserve">Date, Time and Title </t>
  </si>
  <si>
    <t>Signature</t>
  </si>
  <si>
    <t>Return Prepared By</t>
  </si>
  <si>
    <t>Company Officer</t>
  </si>
  <si>
    <t>RRG ELECT PT FORM</t>
  </si>
  <si>
    <t>17.2</t>
  </si>
  <si>
    <t>1660Z</t>
  </si>
  <si>
    <t>2465Z</t>
  </si>
  <si>
    <t>1664A</t>
  </si>
  <si>
    <t>REPEALED OCEAN MARINE</t>
  </si>
  <si>
    <t>13.  OTHER DEDUCTIONS P&amp;C</t>
  </si>
  <si>
    <t>14.  TOTAL DEDUCTIONS P&amp;C</t>
  </si>
  <si>
    <t>15.  DIVIDENDS PAID OR CREDITED A&amp;H</t>
  </si>
  <si>
    <t>16.  FEDERAL EMPLOYEES HEALTH BENEFITS PREMIUMS WRITTEN</t>
  </si>
  <si>
    <t>17.  MEDICARE PREMIUMS WRITTEN</t>
  </si>
  <si>
    <t>18.  OTHER DEDUCTIONS A&amp;H</t>
  </si>
  <si>
    <t>19.  TOTAL DEDUCTIONS A&amp;H</t>
  </si>
  <si>
    <t>20.  NET PROPERTY &amp; CASUALTY PREMIUMS WRITTEN</t>
  </si>
  <si>
    <t>21.  NET ACCIDENT &amp; HEALTH PREMIUMS WRITTEN</t>
  </si>
  <si>
    <t>13.  Other deductions - P&amp;C (Provide complete documentation)</t>
  </si>
  <si>
    <t>14.  Total Deductions - P&amp;C</t>
  </si>
  <si>
    <t>15.  Dividends Paid or Credited to Policyholders  - Accident &amp; Health</t>
  </si>
  <si>
    <t>16.  Fed Emp Health Benefit Premiums Written  (Net of Div to Policyholders)</t>
  </si>
  <si>
    <t>17.  Medicare Part D Premiums Written  (Net of Dividends to Policyholders)</t>
  </si>
  <si>
    <t>18.  Other deductions - A&amp;H (Provide complete documentation)</t>
  </si>
  <si>
    <t>19.  Total Deductions -  A&amp;H</t>
  </si>
  <si>
    <t>23.  PREMIUM TAX ON NET PREMIUMS WRITTEN</t>
  </si>
  <si>
    <t>27.  PREMIUM TAX DUE BEFORE BUSINESS TAX CREDITS (BUT NOT LESS THAN $200.00)</t>
  </si>
  <si>
    <t>28.  Business Enterprise Tax Credit (RSA 400-A:34-a)</t>
  </si>
  <si>
    <t>30.  Health Insurance Guaranty Fund Assess (RSA 408-B:13)</t>
  </si>
  <si>
    <t>32.  PAYMENTS AND CREDITS</t>
  </si>
  <si>
    <t xml:space="preserve">33.  Total Payments and Credits </t>
  </si>
  <si>
    <t>36.  Filing Fees                                                        (Page 2, Col 4, Line 4)</t>
  </si>
  <si>
    <t>24.  RETALIATORY TAX</t>
  </si>
  <si>
    <t xml:space="preserve">25.  TOTAL PREMIUM TAX </t>
  </si>
  <si>
    <t xml:space="preserve">26.  OTHER TAXES, FEES, AND ASSESSMENTS </t>
  </si>
  <si>
    <t xml:space="preserve">27.  PREMIUM TAX DUE BEFORE BUSINESS ENTERPRISE TAX </t>
  </si>
  <si>
    <t>28.  Business Enterprise Tax Credit (RSA 400-a:34-A)</t>
  </si>
  <si>
    <t xml:space="preserve">34.  Total Taxes Payable (Overpayment) </t>
  </si>
  <si>
    <t>36.  Filing Fees                                  (Page 2, Col 4, Line 4)</t>
  </si>
  <si>
    <t>37.  Annual License Fee                   ( Page 2, Col 4, Line 1)</t>
  </si>
  <si>
    <t xml:space="preserve"> REFUND</t>
  </si>
  <si>
    <t>34.  Total Taxes Payable (Overpaid)                    (Line 31 less Line 33)</t>
  </si>
  <si>
    <t>25.  TOTAL PREMIUM TAX (L.23 Col. 3 plus L.24 Col. 4-MINIMUM $200)</t>
  </si>
  <si>
    <t>24.  RETALIATORY TAX  (L. 23 Col. 4 less L. 23 Col. 3)</t>
  </si>
  <si>
    <t>29.  Community Development Finance Authority (RSA 162-L:10)</t>
  </si>
  <si>
    <t xml:space="preserve">29.  Community Development Finance Authority Credit (RSA 162-L:10) </t>
  </si>
  <si>
    <t>31.  TOTAL PREMIUM TAXES PAYABLE (L. 27 less sum L. 28-30) NOT LESS THAN ZERO</t>
  </si>
  <si>
    <t>22.  Net Taxable Premiums Written                            (L20+L21)</t>
  </si>
  <si>
    <t>20.  Net Property &amp; Casualty Premiums Written       (L1+L4+L6+L8-L14)</t>
  </si>
  <si>
    <t>21.  Net Accident &amp; Health Premiums Written          (L2+L5+L7+L9-L19)</t>
  </si>
  <si>
    <t>32.  ESTIMATED PAYMENTS</t>
  </si>
  <si>
    <t>02.4</t>
  </si>
  <si>
    <t>Private Crop</t>
  </si>
  <si>
    <t>Private Flood</t>
  </si>
  <si>
    <t>02.5</t>
  </si>
  <si>
    <t xml:space="preserve">         Estimated Payment credit</t>
  </si>
  <si>
    <t xml:space="preserve">35.  Prepayment Due </t>
  </si>
  <si>
    <t>ABOUT THIS FORM.  ALSO INDICATE THE APPROPRIATE ADDRESS FOR CORRESPONDENCE, REFUNDS, BILLINGS</t>
  </si>
  <si>
    <t>International</t>
  </si>
  <si>
    <t>CHECK BOX IF THE FOLLOWING IS A CHANGE OF ADDRESS</t>
  </si>
  <si>
    <t>ORIGINAL</t>
  </si>
  <si>
    <t>AMENDED</t>
  </si>
  <si>
    <t/>
  </si>
  <si>
    <t>STATE OF NEW HAMPSHIRE INSURANCE DEPARTMENT</t>
  </si>
  <si>
    <t>RSA 400-A:32-b Requires payment by electronic funds transfers when the insurer had a tax liability in the prior tax year of $20,000 or more.</t>
  </si>
  <si>
    <t>Tax Liability</t>
  </si>
  <si>
    <t>The tax liability is the total premium taxes payable for the prior calendar year less the credit for NH Business Enterprise Tax, the credit for the Community  Development Financing Authority, and the credit for the Health Insurance Guaranty Fund assessment levied under RSA 408-B.</t>
  </si>
  <si>
    <t>This amount appears on the following page and line numbers of the tax return:</t>
  </si>
  <si>
    <t>Page 3, Line 35</t>
  </si>
  <si>
    <t>Page 3, Line 34</t>
  </si>
  <si>
    <t xml:space="preserve">P&amp;C and RRG </t>
  </si>
  <si>
    <t>Page 3, Line 31</t>
  </si>
  <si>
    <t>Page 3, Line 15</t>
  </si>
  <si>
    <t>Timely Payment</t>
  </si>
  <si>
    <t>To be considered timely, the tax payment must be deposited into the Insurance Department’s EFT bank account on or before the legal payment due date.</t>
  </si>
  <si>
    <t>Electronic Funds Transfer</t>
  </si>
  <si>
    <t>ACH CREDIT</t>
  </si>
  <si>
    <t>Detailed EFT Instructions can be found on the NH Insurance Department website: https://www.nh.gov/insurance/companies/premiumtax</t>
  </si>
  <si>
    <t>The further information about ACH, refer to the National Automated Clearing House Association website at ACH Network | Nacha</t>
  </si>
  <si>
    <t>ACH DEBIT</t>
  </si>
  <si>
    <t>Premium Tax Return</t>
  </si>
  <si>
    <r>
      <t xml:space="preserve">Companies paying by EFT </t>
    </r>
    <r>
      <rPr>
        <b/>
        <sz val="12"/>
        <rFont val="Times New Roman"/>
        <family val="1"/>
      </rPr>
      <t>must also provide the Company's Premium Tax return to the NH Insurance Department.</t>
    </r>
  </si>
  <si>
    <t>It is requested that these hardcopy forms be filed as soon as the completed forms are available, but not later than March 15th.</t>
  </si>
  <si>
    <t>Complete Pages 1 and 2 of the premium tax return.</t>
  </si>
  <si>
    <t>Complete the State of Domicile basis for premiums written and premium tax on Page 3.</t>
  </si>
  <si>
    <t>Attach documentation for any "Other Deductions" the Company may have taken.</t>
  </si>
  <si>
    <t>Save electronic copy for the Company's files.</t>
  </si>
  <si>
    <t xml:space="preserve">Payment by Electronic Funds Transfer, NH RSA 400-A:32-b </t>
  </si>
  <si>
    <t xml:space="preserve">Payment by Check - Enclose check with a printed copy of completed premium tax return and mail to the address indicated above. </t>
  </si>
  <si>
    <t>Detailed instructions can be found on the New Hampshire Insurance Department website: https://www.nh.gov/insurance/companies/premiumtax</t>
  </si>
  <si>
    <t>23.  STATE OF DOMICILE NET PREMIUMS SUBJECT TO TAX (C3 L10-L14-L19)</t>
  </si>
  <si>
    <t>23.  TAX ON STATE OF DOMICILE NET PREMIUMS (C4 L 23)</t>
  </si>
  <si>
    <t>31.  TOTAL PREMIUM TAXES PAYABLE (L27-L28-L29-L30)</t>
  </si>
  <si>
    <t xml:space="preserve">38.  BALANCE DUE (OVERPAID) </t>
  </si>
  <si>
    <t>22.  NH NET PREMIUMS SUBJECT TO TAX (C2 L22)</t>
  </si>
  <si>
    <t>23.  TAX ON NH NET PREMIUMS (C3 L23)</t>
  </si>
  <si>
    <t>21 SOUTH FRUIT STREET SUITE 14</t>
  </si>
  <si>
    <t>CONCORD, NEW HAMPSHIRE 03301</t>
  </si>
  <si>
    <r>
      <t>Payment by Electronic Funds Transfers (EFT)</t>
    </r>
    <r>
      <rPr>
        <u val="single"/>
        <sz val="12"/>
        <rFont val="Times New Roman"/>
        <family val="1"/>
      </rPr>
      <t>(Credit Instructions)</t>
    </r>
  </si>
  <si>
    <t>Life &amp; Accident &amp; Health companies</t>
  </si>
  <si>
    <t>Medical companies</t>
  </si>
  <si>
    <t>Title companies</t>
  </si>
  <si>
    <r>
      <t xml:space="preserve">It is important to include the </t>
    </r>
    <r>
      <rPr>
        <b/>
        <sz val="12"/>
        <rFont val="Times New Roman"/>
        <family val="1"/>
      </rPr>
      <t xml:space="preserve">Company name </t>
    </r>
    <r>
      <rPr>
        <sz val="12"/>
        <rFont val="Times New Roman"/>
        <family val="1"/>
      </rPr>
      <t xml:space="preserve">and </t>
    </r>
    <r>
      <rPr>
        <b/>
        <sz val="12"/>
        <rFont val="Times New Roman"/>
        <family val="1"/>
      </rPr>
      <t>NAIC CoCode</t>
    </r>
    <r>
      <rPr>
        <sz val="12"/>
        <rFont val="Times New Roman"/>
        <family val="1"/>
      </rPr>
      <t xml:space="preserve"> in the addendum to properly apply the payment to the correct Company.</t>
    </r>
  </si>
  <si>
    <r>
      <t xml:space="preserve">The NH Insurance Department does </t>
    </r>
    <r>
      <rPr>
        <u val="single"/>
        <sz val="12"/>
        <rFont val="Times New Roman"/>
        <family val="1"/>
      </rPr>
      <t>not</t>
    </r>
    <r>
      <rPr>
        <sz val="12"/>
        <rFont val="Times New Roman"/>
        <family val="1"/>
      </rPr>
      <t xml:space="preserve"> offer ACH Debit as a method for payment of the balance due.</t>
    </r>
  </si>
  <si>
    <t>WIRE TRANSFERS</t>
  </si>
  <si>
    <t>CONTACT</t>
  </si>
  <si>
    <t>YEAR ENDED DECEMBER 31, 2022</t>
  </si>
  <si>
    <t>MARCH 15, 2023</t>
  </si>
  <si>
    <t>Attach a copy of the Company's 2021 Business Enterprise Tax return if applicable.</t>
  </si>
  <si>
    <t xml:space="preserve">The premium tax statement and payment of taxes are due NOT LATER THAN MARCH 15, 2023.  </t>
  </si>
  <si>
    <t>To avoid late penalty, EFT must be deposited in the Insurance Department bank account on or before March 15, 2023.</t>
  </si>
  <si>
    <t>CHECK AMT</t>
  </si>
  <si>
    <t>EFT AMOUNT</t>
  </si>
  <si>
    <t xml:space="preserve">DID THIS COMPANY AMEND ITS BYLAWS DURING CY 2022?                                  </t>
  </si>
  <si>
    <t xml:space="preserve">DID THIS COMPANY AMEND ITS ARTICLES OF AGREEMENT DURING CY 2022?   </t>
  </si>
  <si>
    <t>Company during the year ending December 31, 2022.</t>
  </si>
  <si>
    <t>this ______________ day of ____________________2023.</t>
  </si>
  <si>
    <t xml:space="preserve">The premium tax statement and payment of taxes is due NOT LATER THAN MARCH 15, 2023.  </t>
  </si>
  <si>
    <t>By signing below, I confirm that I am familiar with the information provided in this report, and that all information provided is true and accurate. I understand that submitting false information in a report may be prosecuted as unsworn falsification, pursuant to RSA 641:3.</t>
  </si>
  <si>
    <t>Allied Lines</t>
  </si>
  <si>
    <t>Multiple Peril Crop</t>
  </si>
  <si>
    <t>Farmowners Multiple Peril</t>
  </si>
  <si>
    <t>Homeowners Multiple Peril</t>
  </si>
  <si>
    <t>Commerical Multiple Peril (Non-Liabilty Portion)</t>
  </si>
  <si>
    <t>Commerical Multiple Peril (Liabilty Portion)</t>
  </si>
  <si>
    <t>Mortgage Guaranty</t>
  </si>
  <si>
    <t>Ocean Marine</t>
  </si>
  <si>
    <t>Inland Marine</t>
  </si>
  <si>
    <t>Financial Guaranty</t>
  </si>
  <si>
    <t>11.1</t>
  </si>
  <si>
    <t>Medical Professional Liability---Occurance</t>
  </si>
  <si>
    <t>11.2</t>
  </si>
  <si>
    <t>Medical Professional Liability---Claims-Made</t>
  </si>
  <si>
    <t xml:space="preserve">13.1 </t>
  </si>
  <si>
    <t>Comprehensive (hospital and medical) ind (b)</t>
  </si>
  <si>
    <t>13.2</t>
  </si>
  <si>
    <t>Comprehensive (hospital and medical) group (b)</t>
  </si>
  <si>
    <t>Credit A&amp;H (Group and Individual)</t>
  </si>
  <si>
    <t>Vision Only (b)</t>
  </si>
  <si>
    <t>Dental Only (b)</t>
  </si>
  <si>
    <t>Disability Income (b)</t>
  </si>
  <si>
    <t>Medicare Supplement (b)</t>
  </si>
  <si>
    <t>Medicare Title XIX (b)</t>
  </si>
  <si>
    <t>Medicare Title XVIII (b)</t>
  </si>
  <si>
    <t>Long-Term Care (b)</t>
  </si>
  <si>
    <t>Federal Employees Health Benefits Plan (b)</t>
  </si>
  <si>
    <t>15.9</t>
  </si>
  <si>
    <t>Other Health (b)</t>
  </si>
  <si>
    <t>Workers' Compensation</t>
  </si>
  <si>
    <t>Other Liability---Occurrence</t>
  </si>
  <si>
    <t>Other Liability---Claims-Made</t>
  </si>
  <si>
    <t>Excess Workers' Compensation</t>
  </si>
  <si>
    <t>18.1</t>
  </si>
  <si>
    <t>Products Liability---Occurance</t>
  </si>
  <si>
    <t>18.2</t>
  </si>
  <si>
    <t>Products Liability---Claims-Made</t>
  </si>
  <si>
    <t>Private Passenger Auto No-Fault (Personal Injury Protection)</t>
  </si>
  <si>
    <t>Other Private Passenger Auto Liability</t>
  </si>
  <si>
    <t>Commercial Auto No-Fault (Personal Injury Protection)</t>
  </si>
  <si>
    <t>Other Commercial Auto Liabilty</t>
  </si>
  <si>
    <t>Private Passenger Auto Physical Damage</t>
  </si>
  <si>
    <t>Commercial Auto Physical Damage</t>
  </si>
  <si>
    <t>Burglary and Theft</t>
  </si>
  <si>
    <t>Boiler and Machinery</t>
  </si>
  <si>
    <t>Reins nonproportional assumed property</t>
  </si>
  <si>
    <t>Reins nonproportional assumed liability</t>
  </si>
  <si>
    <t>Reins nonproportional assumed financial lines</t>
  </si>
  <si>
    <t>Aggregate Write-Ins for Other Lines of Business</t>
  </si>
  <si>
    <t xml:space="preserve">     c) Internal Audit Fee</t>
  </si>
  <si>
    <t xml:space="preserve">     d) Publication Fee</t>
  </si>
  <si>
    <t xml:space="preserve">     e) Annual Statement Audit Fee</t>
  </si>
  <si>
    <t xml:space="preserve">      f) Other Fees - Attach Schedule / Support</t>
  </si>
  <si>
    <t>5.     ACTUARY</t>
  </si>
  <si>
    <t>6.     ASSIGNED CLAIMS / MOTOR VEHICLE</t>
  </si>
  <si>
    <t xml:space="preserve">7.     ATTORNEY GENERAL </t>
  </si>
  <si>
    <t>8.     AUTOMOBILE INSURANCE FUND</t>
  </si>
  <si>
    <t>9.     AUTOMOBILE THEFT AUTHORITY FUND</t>
  </si>
  <si>
    <t>10.  CORPORATE TAX OR EXCISE TAX</t>
  </si>
  <si>
    <t>11.  COST CONTAINMENT FEES</t>
  </si>
  <si>
    <t>12.  COUNTY / CITY / DISTRICT / MUNICIPALITY</t>
  </si>
  <si>
    <t>13.  FINANCIAL REGULATION FEE</t>
  </si>
  <si>
    <t xml:space="preserve">14.  FIRE DEPT OR FIRE MARSHAL TAX  </t>
  </si>
  <si>
    <t>15.  FIRE OR FIREMEN'S TRAINING / FIRE MARSHAL SURCHARGE</t>
  </si>
  <si>
    <t>16.  FIRE PREVENTION &amp; PROTECTION / FIRE SERVICES</t>
  </si>
  <si>
    <t>17.  FIREMEN'S PENSION FUND / FIREFIGHTERS RELIEF FUND</t>
  </si>
  <si>
    <t>18.  FRANCHISE TAX</t>
  </si>
  <si>
    <t>19.  FRAUD</t>
  </si>
  <si>
    <t>20.  HAZARDOUS MATERIALS</t>
  </si>
  <si>
    <t>21.  INSURANCE DEPARTMENT ADMINISTRATIVE MAINTENANCE</t>
  </si>
  <si>
    <t>22.  MARKET ASSISTANCE PLAN</t>
  </si>
  <si>
    <t>23.  MERIT RATING BUREAU</t>
  </si>
  <si>
    <t>24.  MINIMUM TAX</t>
  </si>
  <si>
    <t>25.  MTA SURCHARGE</t>
  </si>
  <si>
    <t>26.  RATING / RATE HEARING</t>
  </si>
  <si>
    <t>27.  STATE RATING BUREAU</t>
  </si>
  <si>
    <t xml:space="preserve">28.  WORKER'S COMPENSATION ADMIN ASSESSMENTS </t>
  </si>
  <si>
    <t>29.  WORKER'S COMPENSATION SECOND INJURY FUND</t>
  </si>
  <si>
    <t>For ACH Credit or Wire Transfer instructions, email: Jennifer.A.Goodwin@ins.nh.gov and Amy.J.Duhaime@ins.nh.gov</t>
  </si>
  <si>
    <t>Attach the Company's Schedule T and NH State Page to the tax return.</t>
  </si>
  <si>
    <t>Include a retaliatory return based upon your New Hampshire premium and attach worksheet(s), supporting calculations and documents for any</t>
  </si>
  <si>
    <t>other taxes, fees, assessments or surcharges that a hypothetical New Hampshire company operating in your state of domicile would be subject to.</t>
  </si>
  <si>
    <t xml:space="preserve">Attach supporting documentation for any claimed credits or offsets. </t>
  </si>
  <si>
    <t xml:space="preserve">OTHER TAXES, FEES, SURCHARGES AND ASSESSMENTS </t>
  </si>
  <si>
    <t>36.  TOTAL OTHER TAXES, FEES, SURCHARGES &amp; ASSESSMENTS</t>
  </si>
  <si>
    <t>RECOMMENDED FILING METHOD IS ONLINE THROUGH TRITECH - https://tritechsoft.com/Premium-Tax .</t>
  </si>
  <si>
    <t>Insurers shall remit taxes by electronic funds transfer when the insurer has a tax liability of $20,000 or more.</t>
  </si>
  <si>
    <t>Premium Tax returns can be delivered or mailed to the New Hampshire Insurance Department to arrive no later than March 15, 2023.</t>
  </si>
  <si>
    <t xml:space="preserve">Produce a NH State Page and complete State Page worksheet. </t>
  </si>
  <si>
    <t xml:space="preserve">Upon payment initiation, please email a copy of page 3 of the tax form to: Jennifer.A.Goodwin@ins.nh.gov to ensure the payment will be properly applied when received.  </t>
  </si>
  <si>
    <t>Rev 11/22/2022</t>
  </si>
  <si>
    <t>If not filing through TRITECH print copy of all pages to file with NH Insurance Department.</t>
  </si>
  <si>
    <t xml:space="preserve">Premium Tax returns can be mailed or delivered to the Department, or filed electronically through TriTech's Premium Pro Tax Software. </t>
  </si>
  <si>
    <t>Each company must make its own arrangements with a bank or servicing firm to process the transfers. The company is responsible for depositing the funds into the Insurance Department’s EFT account on or before the legal due date of the payment.</t>
  </si>
  <si>
    <t>Signed on</t>
  </si>
  <si>
    <t>30.  Health Insurance Guaranty Fund Assessment (RSA 408-B:13)</t>
  </si>
  <si>
    <t>26.  OTHER TAXES, FEES, SURCHARGES, AND ASSESSMENTS (RSA 400-A:35) (Page 2, Line 36)</t>
  </si>
  <si>
    <t>37.  Annual License Fee                                        (Page 2, Col 4, Line 1)</t>
  </si>
  <si>
    <r>
      <rPr>
        <b/>
        <i/>
        <sz val="14"/>
        <rFont val="Arial"/>
        <family val="2"/>
      </rPr>
      <t>Enter prior year credits applied.</t>
    </r>
    <r>
      <rPr>
        <b/>
        <i/>
        <sz val="14"/>
        <color indexed="10"/>
        <rFont val="Arial"/>
        <family val="2"/>
      </rPr>
      <t xml:space="preserve"> If prior year tax filing was amended, verify prior year Prepayment Credit applied.</t>
    </r>
  </si>
  <si>
    <t>35.  OTHER - Attach Schedule / Support</t>
  </si>
  <si>
    <t>PREMIUM TAX PROPERTY AND CASUALTY COMPANIES - RETALIATORY PROVISION NH RSA 400-A:35</t>
  </si>
  <si>
    <t>Rev 11/28/2022</t>
  </si>
  <si>
    <t xml:space="preserve">                 SIGNED STATEMENT (RSA 400-A:31)</t>
  </si>
  <si>
    <t>For all taxes, fees, surcharges and assessments which a hypothetical NH company operating in your state of domicile would be subject to.  Include copies of invoices, tax documents or assessments, along with your retaliatory calculations based on NH premium.  Blank lines are provided for write-ins.</t>
  </si>
  <si>
    <t xml:space="preserve">         March 15, 2022 Estimated Payment</t>
  </si>
  <si>
    <t>35.  Prepayment Due Mar 15, 2023                     (Line 31, MINIMUM $200)</t>
  </si>
  <si>
    <t>38.  BALANCE DUE (OVERPAYMENT) MARCH 15, 2023 (LINES 34+35+36+37)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</si>
</sst>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00000"/>
    <numFmt numFmtId="166" formatCode="mmmm\ d\,\ yyyy"/>
    <numFmt numFmtId="167" formatCode="mm/dd/yy"/>
    <numFmt numFmtId="168" formatCode="0000"/>
    <numFmt numFmtId="169" formatCode="00\-0000000"/>
    <numFmt numFmtId="170" formatCode="0.000%"/>
    <numFmt numFmtId="171" formatCode="000\-000\-0000"/>
    <numFmt numFmtId="172" formatCode="000\-000\-0000\-0000"/>
    <numFmt numFmtId="173" formatCode="0.00000"/>
    <numFmt numFmtId="174" formatCode="0.0000%"/>
    <numFmt numFmtId="175" formatCode="#,##0.0"/>
    <numFmt numFmtId="176" formatCode="[$-409]dddd\,\ mmmm\ d\,\ yyyy"/>
    <numFmt numFmtId="177" formatCode="&quot;$&quot;#,##0.00"/>
    <numFmt numFmtId="178" formatCode="[$-409]dddd\,\ mmmm\ dd\,\ yyyy"/>
    <numFmt numFmtId="179" formatCode="[$-409]h:mm:ss\ AM/PM"/>
  </numFmts>
  <fonts count="76">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9"/>
      <name val="Arial"/>
      <family val="2"/>
    </font>
    <font>
      <b/>
      <sz val="9"/>
      <name val="Arial"/>
      <family val="2"/>
    </font>
    <font>
      <b/>
      <sz val="12"/>
      <name val="Arial"/>
      <family val="2"/>
    </font>
    <font>
      <sz val="12"/>
      <name val="Arial"/>
      <family val="2"/>
    </font>
    <font>
      <sz val="11"/>
      <name val="Arial"/>
      <family val="2"/>
    </font>
    <font>
      <b/>
      <i/>
      <sz val="12"/>
      <name val="Arial"/>
      <family val="2"/>
    </font>
    <font>
      <b/>
      <sz val="11"/>
      <name val="Arial"/>
      <family val="2"/>
    </font>
    <font>
      <b/>
      <i/>
      <sz val="9"/>
      <name val="Arial"/>
      <family val="2"/>
    </font>
    <font>
      <i/>
      <sz val="9"/>
      <name val="Arial"/>
      <family val="2"/>
    </font>
    <font>
      <u val="single"/>
      <sz val="10"/>
      <color indexed="12"/>
      <name val="Arial"/>
      <family val="2"/>
    </font>
    <font>
      <b/>
      <i/>
      <sz val="11"/>
      <name val="Arial"/>
      <family val="2"/>
    </font>
    <font>
      <b/>
      <i/>
      <sz val="14"/>
      <name val="Arial"/>
      <family val="2"/>
    </font>
    <font>
      <b/>
      <sz val="18"/>
      <name val="Arial"/>
      <family val="2"/>
    </font>
    <font>
      <sz val="8"/>
      <name val="Tahoma"/>
      <family val="2"/>
    </font>
    <font>
      <b/>
      <sz val="12"/>
      <name val="Times New Roman"/>
      <family val="1"/>
    </font>
    <font>
      <b/>
      <i/>
      <sz val="12"/>
      <name val="Times New Roman"/>
      <family val="1"/>
    </font>
    <font>
      <b/>
      <i/>
      <u val="single"/>
      <sz val="12"/>
      <name val="Times New Roman"/>
      <family val="1"/>
    </font>
    <font>
      <u val="single"/>
      <sz val="12"/>
      <name val="Times New Roman"/>
      <family val="1"/>
    </font>
    <font>
      <sz val="12"/>
      <name val="Times New Roman"/>
      <family val="1"/>
    </font>
    <font>
      <b/>
      <u val="single"/>
      <sz val="12"/>
      <name val="Times New Roman"/>
      <family val="1"/>
    </font>
    <font>
      <u val="single"/>
      <sz val="12"/>
      <color indexed="12"/>
      <name val="Arial"/>
      <family val="2"/>
    </font>
    <font>
      <b/>
      <i/>
      <u val="single"/>
      <sz val="14"/>
      <name val="Arial"/>
      <family val="2"/>
    </font>
    <font>
      <sz val="14"/>
      <name val="Arial"/>
      <family val="2"/>
    </font>
    <font>
      <b/>
      <sz val="14"/>
      <name val="Arial"/>
      <family val="2"/>
    </font>
    <font>
      <sz val="9"/>
      <name val="Tahoma"/>
      <family val="2"/>
    </font>
    <font>
      <b/>
      <sz val="9"/>
      <name val="Tahoma"/>
      <family val="2"/>
    </font>
    <font>
      <sz val="8"/>
      <name val="Segoe UI"/>
      <family val="2"/>
    </font>
    <font>
      <b/>
      <i/>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i/>
      <u val="single"/>
      <sz val="12"/>
      <color indexed="8"/>
      <name val="Times New Roman"/>
      <family val="1"/>
    </font>
    <font>
      <sz val="10"/>
      <color indexed="10"/>
      <name val="Arial"/>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2"/>
      <color rgb="FF000000"/>
      <name val="Times New Roman"/>
      <family val="1"/>
    </font>
    <font>
      <b/>
      <i/>
      <sz val="14"/>
      <color rgb="FFFF0000"/>
      <name val="Arial"/>
      <family val="2"/>
    </font>
    <font>
      <sz val="10"/>
      <color rgb="FFFF0000"/>
      <name val="Arial"/>
      <family val="2"/>
    </font>
    <font>
      <b/>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5"/>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rgb="FFFFFFC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thin"/>
    </border>
    <border>
      <left>
        <color indexed="63"/>
      </left>
      <right style="thin"/>
      <top style="thin"/>
      <bottom>
        <color indexed="63"/>
      </bottom>
    </border>
    <border>
      <left style="medium"/>
      <right style="medium"/>
      <top style="thin"/>
      <bottom style="thin"/>
    </border>
    <border>
      <left style="medium"/>
      <right style="medium"/>
      <top>
        <color indexed="63"/>
      </top>
      <bottom style="thin"/>
    </border>
    <border>
      <left>
        <color indexed="63"/>
      </left>
      <right style="thin"/>
      <top>
        <color indexed="63"/>
      </top>
      <bottom>
        <color indexed="63"/>
      </bottom>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69">
    <xf numFmtId="0" fontId="0" fillId="0" borderId="0" xfId="0" applyAlignment="1">
      <alignment/>
    </xf>
    <xf numFmtId="0" fontId="0" fillId="0" borderId="0" xfId="0" applyBorder="1" applyAlignment="1">
      <alignment/>
    </xf>
    <xf numFmtId="0" fontId="0" fillId="0" borderId="0" xfId="0" applyFill="1" applyAlignment="1">
      <alignment/>
    </xf>
    <xf numFmtId="0" fontId="5" fillId="0" borderId="0" xfId="0" applyFont="1" applyAlignment="1">
      <alignment/>
    </xf>
    <xf numFmtId="0" fontId="5" fillId="0" borderId="10" xfId="0" applyFont="1" applyBorder="1" applyAlignment="1" applyProtection="1">
      <alignment/>
      <protection hidden="1"/>
    </xf>
    <xf numFmtId="0" fontId="5" fillId="0" borderId="11" xfId="0" applyFont="1" applyBorder="1" applyAlignment="1" applyProtection="1">
      <alignment/>
      <protection hidden="1"/>
    </xf>
    <xf numFmtId="0" fontId="5" fillId="0" borderId="0" xfId="0" applyFont="1" applyBorder="1" applyAlignment="1" applyProtection="1">
      <alignment/>
      <protection hidden="1"/>
    </xf>
    <xf numFmtId="0" fontId="5" fillId="0" borderId="12" xfId="0" applyFont="1" applyBorder="1" applyAlignment="1" applyProtection="1">
      <alignment/>
      <protection hidden="1"/>
    </xf>
    <xf numFmtId="3" fontId="5" fillId="0" borderId="0" xfId="0" applyNumberFormat="1" applyFont="1" applyBorder="1" applyAlignment="1" quotePrefix="1">
      <alignment/>
    </xf>
    <xf numFmtId="0" fontId="5" fillId="0" borderId="0" xfId="0" applyFont="1" applyAlignment="1" applyProtection="1">
      <alignment/>
      <protection hidden="1"/>
    </xf>
    <xf numFmtId="0" fontId="5" fillId="0" borderId="13" xfId="0" applyFont="1" applyBorder="1" applyAlignment="1" applyProtection="1">
      <alignment/>
      <protection hidden="1"/>
    </xf>
    <xf numFmtId="0" fontId="5" fillId="0" borderId="14" xfId="0" applyFont="1" applyBorder="1" applyAlignment="1" applyProtection="1">
      <alignment/>
      <protection hidden="1"/>
    </xf>
    <xf numFmtId="0" fontId="0" fillId="0" borderId="0" xfId="0" applyAlignment="1" applyProtection="1">
      <alignment/>
      <protection hidden="1"/>
    </xf>
    <xf numFmtId="0" fontId="0" fillId="0" borderId="12" xfId="0"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protection hidden="1"/>
    </xf>
    <xf numFmtId="4" fontId="5" fillId="0" borderId="0" xfId="0" applyNumberFormat="1" applyFont="1" applyBorder="1" applyAlignment="1" applyProtection="1">
      <alignment/>
      <protection hidden="1"/>
    </xf>
    <xf numFmtId="0" fontId="5" fillId="0" borderId="18" xfId="0" applyFont="1" applyBorder="1" applyAlignment="1" applyProtection="1">
      <alignment/>
      <protection hidden="1"/>
    </xf>
    <xf numFmtId="3" fontId="5" fillId="0" borderId="0" xfId="0" applyNumberFormat="1" applyFont="1" applyBorder="1" applyAlignment="1" applyProtection="1" quotePrefix="1">
      <alignment/>
      <protection hidden="1"/>
    </xf>
    <xf numFmtId="0" fontId="1"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5" fillId="0" borderId="18" xfId="0" applyFont="1" applyBorder="1" applyAlignment="1" applyProtection="1">
      <alignment horizontal="center"/>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0" fillId="33" borderId="0" xfId="0" applyFont="1" applyFill="1" applyAlignment="1" applyProtection="1">
      <alignment/>
      <protection hidden="1"/>
    </xf>
    <xf numFmtId="22" fontId="5" fillId="0" borderId="0" xfId="0" applyNumberFormat="1" applyFont="1" applyAlignment="1" applyProtection="1">
      <alignment horizontal="left"/>
      <protection hidden="1"/>
    </xf>
    <xf numFmtId="0" fontId="6" fillId="0" borderId="14" xfId="0" applyFont="1" applyBorder="1" applyAlignment="1" applyProtection="1">
      <alignment/>
      <protection hidden="1"/>
    </xf>
    <xf numFmtId="4" fontId="6" fillId="0" borderId="11" xfId="0" applyNumberFormat="1" applyFont="1" applyBorder="1" applyAlignment="1" applyProtection="1">
      <alignment/>
      <protection hidden="1"/>
    </xf>
    <xf numFmtId="4" fontId="6" fillId="0" borderId="10" xfId="0" applyNumberFormat="1" applyFont="1" applyBorder="1" applyAlignment="1" applyProtection="1">
      <alignment/>
      <protection hidden="1"/>
    </xf>
    <xf numFmtId="3" fontId="6" fillId="0" borderId="0" xfId="0" applyNumberFormat="1" applyFont="1" applyBorder="1" applyAlignment="1" applyProtection="1">
      <alignment/>
      <protection hidden="1"/>
    </xf>
    <xf numFmtId="0" fontId="6" fillId="0" borderId="0" xfId="0" applyFont="1" applyBorder="1" applyAlignment="1" applyProtection="1">
      <alignment/>
      <protection hidden="1"/>
    </xf>
    <xf numFmtId="4" fontId="6" fillId="0" borderId="0" xfId="0" applyNumberFormat="1" applyFont="1" applyBorder="1" applyAlignment="1" applyProtection="1">
      <alignment/>
      <protection hidden="1"/>
    </xf>
    <xf numFmtId="3" fontId="6" fillId="0" borderId="19" xfId="0" applyNumberFormat="1" applyFont="1" applyBorder="1" applyAlignment="1" applyProtection="1">
      <alignment/>
      <protection hidden="1"/>
    </xf>
    <xf numFmtId="0" fontId="6" fillId="0" borderId="19" xfId="0" applyFont="1" applyBorder="1" applyAlignment="1" applyProtection="1">
      <alignment/>
      <protection hidden="1"/>
    </xf>
    <xf numFmtId="4" fontId="6" fillId="0" borderId="0" xfId="0" applyNumberFormat="1" applyFont="1" applyAlignment="1" applyProtection="1">
      <alignment/>
      <protection hidden="1"/>
    </xf>
    <xf numFmtId="0" fontId="6" fillId="0" borderId="0" xfId="0" applyFont="1" applyAlignment="1" applyProtection="1">
      <alignment/>
      <protection hidden="1"/>
    </xf>
    <xf numFmtId="0" fontId="6" fillId="0" borderId="20" xfId="0" applyFont="1" applyBorder="1" applyAlignment="1" applyProtection="1">
      <alignment/>
      <protection hidden="1"/>
    </xf>
    <xf numFmtId="4" fontId="0" fillId="0" borderId="0" xfId="0" applyNumberFormat="1" applyAlignment="1">
      <alignment/>
    </xf>
    <xf numFmtId="4" fontId="5" fillId="0" borderId="0" xfId="0" applyNumberFormat="1" applyFont="1" applyBorder="1" applyAlignment="1" applyProtection="1" quotePrefix="1">
      <alignment/>
      <protection hidden="1"/>
    </xf>
    <xf numFmtId="4" fontId="0" fillId="0" borderId="21" xfId="0" applyNumberFormat="1" applyBorder="1" applyAlignment="1">
      <alignment/>
    </xf>
    <xf numFmtId="4" fontId="0" fillId="0" borderId="22" xfId="0" applyNumberFormat="1" applyBorder="1" applyAlignment="1">
      <alignment/>
    </xf>
    <xf numFmtId="4" fontId="0" fillId="0" borderId="0" xfId="0" applyNumberFormat="1" applyBorder="1" applyAlignment="1">
      <alignment/>
    </xf>
    <xf numFmtId="4" fontId="5" fillId="34" borderId="13" xfId="0" applyNumberFormat="1" applyFont="1" applyFill="1" applyBorder="1" applyAlignment="1" applyProtection="1">
      <alignment horizontal="right"/>
      <protection hidden="1"/>
    </xf>
    <xf numFmtId="4" fontId="5" fillId="34" borderId="23" xfId="0" applyNumberFormat="1" applyFont="1" applyFill="1" applyBorder="1" applyAlignment="1" applyProtection="1" quotePrefix="1">
      <alignment/>
      <protection hidden="1"/>
    </xf>
    <xf numFmtId="4" fontId="6" fillId="0" borderId="18" xfId="0" applyNumberFormat="1" applyFont="1" applyBorder="1" applyAlignment="1" applyProtection="1">
      <alignment/>
      <protection hidden="1"/>
    </xf>
    <xf numFmtId="0" fontId="0" fillId="33" borderId="19" xfId="0" applyFont="1" applyFill="1" applyBorder="1" applyAlignment="1" applyProtection="1">
      <alignment/>
      <protection hidden="1"/>
    </xf>
    <xf numFmtId="0" fontId="0" fillId="0" borderId="19" xfId="0" applyFont="1" applyBorder="1" applyAlignment="1" applyProtection="1">
      <alignment/>
      <protection hidden="1"/>
    </xf>
    <xf numFmtId="0" fontId="0" fillId="0" borderId="12" xfId="0" applyFont="1" applyBorder="1" applyAlignment="1" applyProtection="1">
      <alignment/>
      <protection hidden="1"/>
    </xf>
    <xf numFmtId="0" fontId="0" fillId="33" borderId="12" xfId="0" applyFont="1" applyFill="1" applyBorder="1" applyAlignment="1" applyProtection="1">
      <alignment/>
      <protection hidden="1"/>
    </xf>
    <xf numFmtId="49" fontId="4" fillId="33" borderId="18" xfId="0" applyNumberFormat="1" applyFont="1" applyFill="1" applyBorder="1" applyAlignment="1" applyProtection="1">
      <alignment horizontal="left"/>
      <protection hidden="1"/>
    </xf>
    <xf numFmtId="0" fontId="0" fillId="0" borderId="19" xfId="0" applyFont="1" applyBorder="1" applyAlignment="1" applyProtection="1">
      <alignment horizontal="left"/>
      <protection hidden="1"/>
    </xf>
    <xf numFmtId="4" fontId="5" fillId="0" borderId="24" xfId="0" applyNumberFormat="1" applyFont="1" applyBorder="1" applyAlignment="1" applyProtection="1">
      <alignment/>
      <protection hidden="1"/>
    </xf>
    <xf numFmtId="4" fontId="5" fillId="34" borderId="11" xfId="0" applyNumberFormat="1" applyFont="1" applyFill="1" applyBorder="1" applyAlignment="1" applyProtection="1" quotePrefix="1">
      <alignment horizontal="right"/>
      <protection hidden="1"/>
    </xf>
    <xf numFmtId="49" fontId="0" fillId="0" borderId="0" xfId="0" applyNumberFormat="1" applyAlignment="1" applyProtection="1">
      <alignment/>
      <protection hidden="1"/>
    </xf>
    <xf numFmtId="2" fontId="0" fillId="0" borderId="0" xfId="0" applyNumberFormat="1" applyFill="1" applyAlignment="1" applyProtection="1">
      <alignment/>
      <protection hidden="1"/>
    </xf>
    <xf numFmtId="3" fontId="5" fillId="0" borderId="0" xfId="0" applyNumberFormat="1" applyFont="1" applyAlignment="1" applyProtection="1" quotePrefix="1">
      <alignment/>
      <protection hidden="1"/>
    </xf>
    <xf numFmtId="4" fontId="5" fillId="0" borderId="25" xfId="0" applyNumberFormat="1" applyFont="1" applyBorder="1" applyAlignment="1" applyProtection="1">
      <alignment/>
      <protection hidden="1"/>
    </xf>
    <xf numFmtId="4" fontId="5" fillId="0" borderId="0" xfId="0" applyNumberFormat="1" applyFont="1" applyAlignment="1" applyProtection="1">
      <alignment/>
      <protection hidden="1"/>
    </xf>
    <xf numFmtId="0" fontId="0" fillId="33" borderId="0" xfId="0" applyFont="1" applyFill="1" applyBorder="1" applyAlignment="1" applyProtection="1">
      <alignment/>
      <protection hidden="1"/>
    </xf>
    <xf numFmtId="49" fontId="1" fillId="0" borderId="0" xfId="0" applyNumberFormat="1" applyFont="1" applyAlignment="1" applyProtection="1">
      <alignment horizontal="center"/>
      <protection hidden="1"/>
    </xf>
    <xf numFmtId="0" fontId="1" fillId="0" borderId="0" xfId="0" applyFont="1" applyAlignment="1" applyProtection="1">
      <alignment horizontal="center"/>
      <protection hidden="1"/>
    </xf>
    <xf numFmtId="0" fontId="9" fillId="0" borderId="0" xfId="0" applyFont="1" applyAlignment="1" applyProtection="1">
      <alignment/>
      <protection hidden="1"/>
    </xf>
    <xf numFmtId="0" fontId="8" fillId="0" borderId="18" xfId="0" applyFont="1" applyBorder="1" applyAlignment="1" applyProtection="1">
      <alignment/>
      <protection hidden="1"/>
    </xf>
    <xf numFmtId="0" fontId="0" fillId="0" borderId="12" xfId="0" applyFont="1" applyBorder="1" applyAlignment="1" applyProtection="1">
      <alignment horizontal="left"/>
      <protection hidden="1"/>
    </xf>
    <xf numFmtId="0" fontId="9" fillId="33" borderId="11" xfId="0" applyFont="1" applyFill="1" applyBorder="1" applyAlignment="1" applyProtection="1">
      <alignment/>
      <protection hidden="1"/>
    </xf>
    <xf numFmtId="0" fontId="9" fillId="33" borderId="19" xfId="0" applyFont="1" applyFill="1" applyBorder="1" applyAlignment="1" applyProtection="1">
      <alignment/>
      <protection hidden="1"/>
    </xf>
    <xf numFmtId="0" fontId="9" fillId="33" borderId="12" xfId="0" applyFont="1" applyFill="1" applyBorder="1" applyAlignment="1" applyProtection="1">
      <alignment/>
      <protection hidden="1"/>
    </xf>
    <xf numFmtId="0" fontId="9" fillId="33" borderId="18" xfId="0" applyFont="1" applyFill="1" applyBorder="1" applyAlignment="1" applyProtection="1">
      <alignment/>
      <protection hidden="1"/>
    </xf>
    <xf numFmtId="0" fontId="0" fillId="0" borderId="0" xfId="0" applyFont="1" applyFill="1" applyBorder="1" applyAlignment="1" applyProtection="1">
      <alignment/>
      <protection hidden="1"/>
    </xf>
    <xf numFmtId="0" fontId="8" fillId="0" borderId="0" xfId="0" applyFont="1" applyAlignment="1" applyProtection="1">
      <alignment/>
      <protection hidden="1"/>
    </xf>
    <xf numFmtId="14" fontId="0" fillId="0" borderId="0" xfId="0" applyNumberFormat="1" applyAlignment="1" applyProtection="1">
      <alignment/>
      <protection hidden="1"/>
    </xf>
    <xf numFmtId="0" fontId="6" fillId="0" borderId="15" xfId="0" applyFont="1" applyBorder="1" applyAlignment="1" applyProtection="1">
      <alignment/>
      <protection hidden="1"/>
    </xf>
    <xf numFmtId="0" fontId="6" fillId="0" borderId="16" xfId="0" applyFont="1" applyBorder="1" applyAlignment="1" applyProtection="1">
      <alignment/>
      <protection hidden="1"/>
    </xf>
    <xf numFmtId="0" fontId="7" fillId="0" borderId="18" xfId="0" applyFont="1" applyBorder="1" applyAlignment="1" applyProtection="1">
      <alignment/>
      <protection hidden="1"/>
    </xf>
    <xf numFmtId="0" fontId="6" fillId="0" borderId="11" xfId="0" applyFont="1" applyBorder="1" applyAlignment="1" applyProtection="1">
      <alignment horizontal="center"/>
      <protection hidden="1"/>
    </xf>
    <xf numFmtId="0" fontId="6" fillId="0" borderId="16" xfId="0" applyFont="1" applyBorder="1" applyAlignment="1" applyProtection="1">
      <alignment horizontal="left"/>
      <protection hidden="1"/>
    </xf>
    <xf numFmtId="0" fontId="7" fillId="0" borderId="0" xfId="0" applyFont="1" applyAlignment="1" applyProtection="1">
      <alignment/>
      <protection hidden="1"/>
    </xf>
    <xf numFmtId="0" fontId="6" fillId="0" borderId="12" xfId="0" applyFont="1" applyBorder="1" applyAlignment="1" applyProtection="1">
      <alignment/>
      <protection hidden="1"/>
    </xf>
    <xf numFmtId="49" fontId="6" fillId="0" borderId="0" xfId="0" applyNumberFormat="1" applyFont="1" applyBorder="1" applyAlignment="1" applyProtection="1">
      <alignment horizontal="center"/>
      <protection hidden="1"/>
    </xf>
    <xf numFmtId="49" fontId="6" fillId="0" borderId="0" xfId="0" applyNumberFormat="1" applyFont="1" applyBorder="1" applyAlignment="1" applyProtection="1">
      <alignment horizontal="centerContinuous"/>
      <protection hidden="1"/>
    </xf>
    <xf numFmtId="0" fontId="6" fillId="0" borderId="13" xfId="0" applyFont="1" applyBorder="1" applyAlignment="1" applyProtection="1">
      <alignment/>
      <protection hidden="1"/>
    </xf>
    <xf numFmtId="0" fontId="6" fillId="0" borderId="13" xfId="0" applyFont="1" applyBorder="1" applyAlignment="1" applyProtection="1">
      <alignment horizontal="center"/>
      <protection hidden="1"/>
    </xf>
    <xf numFmtId="0" fontId="7" fillId="0" borderId="17" xfId="0" applyFont="1" applyBorder="1" applyAlignment="1" applyProtection="1">
      <alignment/>
      <protection hidden="1"/>
    </xf>
    <xf numFmtId="0" fontId="6" fillId="0" borderId="10" xfId="0" applyFont="1" applyBorder="1" applyAlignment="1" applyProtection="1">
      <alignment horizontal="center"/>
      <protection hidden="1"/>
    </xf>
    <xf numFmtId="0" fontId="6" fillId="0" borderId="26" xfId="0" applyFont="1" applyBorder="1" applyAlignment="1" applyProtection="1">
      <alignment horizontal="center"/>
      <protection hidden="1"/>
    </xf>
    <xf numFmtId="0" fontId="6" fillId="0" borderId="18" xfId="0" applyFont="1" applyBorder="1" applyAlignment="1" applyProtection="1">
      <alignment/>
      <protection hidden="1"/>
    </xf>
    <xf numFmtId="3" fontId="6" fillId="0" borderId="14" xfId="0" applyNumberFormat="1" applyFont="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27" xfId="0" applyFont="1" applyBorder="1" applyAlignment="1" applyProtection="1">
      <alignment horizontal="center"/>
      <protection hidden="1"/>
    </xf>
    <xf numFmtId="0" fontId="6" fillId="0" borderId="0" xfId="0" applyFont="1" applyFill="1" applyBorder="1" applyAlignment="1" applyProtection="1">
      <alignment/>
      <protection hidden="1"/>
    </xf>
    <xf numFmtId="0" fontId="9" fillId="0" borderId="0" xfId="0" applyFont="1" applyBorder="1" applyAlignment="1" applyProtection="1">
      <alignment/>
      <protection hidden="1"/>
    </xf>
    <xf numFmtId="0" fontId="10" fillId="0" borderId="0" xfId="0" applyFont="1" applyAlignment="1" applyProtection="1">
      <alignment/>
      <protection hidden="1"/>
    </xf>
    <xf numFmtId="49" fontId="6" fillId="0" borderId="21" xfId="0" applyNumberFormat="1" applyFont="1" applyBorder="1" applyAlignment="1" applyProtection="1">
      <alignment horizontal="left"/>
      <protection hidden="1"/>
    </xf>
    <xf numFmtId="0" fontId="6" fillId="0" borderId="21" xfId="0" applyFont="1" applyBorder="1" applyAlignment="1" applyProtection="1">
      <alignment horizontal="left"/>
      <protection hidden="1"/>
    </xf>
    <xf numFmtId="167" fontId="6" fillId="0" borderId="0" xfId="0" applyNumberFormat="1" applyFont="1" applyBorder="1" applyAlignment="1" applyProtection="1">
      <alignment horizontal="left"/>
      <protection hidden="1"/>
    </xf>
    <xf numFmtId="0" fontId="11" fillId="0" borderId="0" xfId="0" applyFont="1" applyAlignment="1" applyProtection="1">
      <alignment/>
      <protection hidden="1"/>
    </xf>
    <xf numFmtId="3" fontId="6" fillId="0" borderId="11" xfId="0" applyNumberFormat="1" applyFont="1" applyBorder="1" applyAlignment="1" applyProtection="1">
      <alignment horizontal="center"/>
      <protection hidden="1"/>
    </xf>
    <xf numFmtId="0" fontId="5" fillId="0" borderId="27" xfId="0" applyFont="1" applyBorder="1" applyAlignment="1" applyProtection="1">
      <alignment horizontal="centerContinuous"/>
      <protection hidden="1"/>
    </xf>
    <xf numFmtId="0" fontId="8" fillId="0" borderId="0" xfId="0" applyFont="1" applyBorder="1" applyAlignment="1" applyProtection="1">
      <alignment/>
      <protection hidden="1"/>
    </xf>
    <xf numFmtId="0" fontId="0" fillId="0" borderId="0" xfId="0" applyFont="1" applyBorder="1" applyAlignment="1" applyProtection="1">
      <alignment horizontal="left"/>
      <protection hidden="1"/>
    </xf>
    <xf numFmtId="49" fontId="0" fillId="0" borderId="0" xfId="0" applyNumberFormat="1" applyFont="1" applyBorder="1" applyAlignment="1" applyProtection="1">
      <alignment horizontal="right"/>
      <protection hidden="1"/>
    </xf>
    <xf numFmtId="0" fontId="1" fillId="0" borderId="11" xfId="0" applyFont="1" applyBorder="1" applyAlignment="1" applyProtection="1">
      <alignment/>
      <protection hidden="1"/>
    </xf>
    <xf numFmtId="4" fontId="6" fillId="0" borderId="0" xfId="0" applyNumberFormat="1" applyFont="1" applyFill="1" applyBorder="1" applyAlignment="1" applyProtection="1">
      <alignment/>
      <protection hidden="1"/>
    </xf>
    <xf numFmtId="0" fontId="12" fillId="0" borderId="18" xfId="0" applyFont="1" applyFill="1" applyBorder="1" applyAlignment="1" applyProtection="1">
      <alignment/>
      <protection hidden="1"/>
    </xf>
    <xf numFmtId="0" fontId="12" fillId="0" borderId="11" xfId="0" applyFont="1" applyFill="1" applyBorder="1" applyAlignment="1" applyProtection="1">
      <alignment/>
      <protection hidden="1"/>
    </xf>
    <xf numFmtId="4" fontId="1" fillId="0" borderId="0" xfId="0" applyNumberFormat="1" applyFont="1" applyBorder="1" applyAlignment="1" applyProtection="1">
      <alignment/>
      <protection hidden="1"/>
    </xf>
    <xf numFmtId="0" fontId="6" fillId="0" borderId="16" xfId="0" applyFont="1" applyFill="1" applyBorder="1" applyAlignment="1" applyProtection="1">
      <alignment/>
      <protection hidden="1"/>
    </xf>
    <xf numFmtId="0" fontId="7" fillId="0" borderId="18" xfId="0" applyFont="1" applyFill="1" applyBorder="1" applyAlignment="1" applyProtection="1">
      <alignment/>
      <protection hidden="1"/>
    </xf>
    <xf numFmtId="0" fontId="6" fillId="0" borderId="0" xfId="0" applyFont="1" applyFill="1" applyAlignment="1" applyProtection="1">
      <alignment/>
      <protection hidden="1"/>
    </xf>
    <xf numFmtId="0" fontId="7" fillId="0" borderId="0" xfId="0" applyFont="1" applyFill="1" applyAlignment="1" applyProtection="1">
      <alignment/>
      <protection hidden="1"/>
    </xf>
    <xf numFmtId="3" fontId="6" fillId="0" borderId="0" xfId="0" applyNumberFormat="1" applyFont="1" applyAlignment="1" applyProtection="1">
      <alignment/>
      <protection hidden="1"/>
    </xf>
    <xf numFmtId="3" fontId="6" fillId="0" borderId="27" xfId="0" applyNumberFormat="1" applyFont="1" applyBorder="1" applyAlignment="1" applyProtection="1">
      <alignment/>
      <protection hidden="1"/>
    </xf>
    <xf numFmtId="3" fontId="6" fillId="0" borderId="26" xfId="0" applyNumberFormat="1" applyFont="1" applyBorder="1" applyAlignment="1" applyProtection="1">
      <alignment horizontal="center"/>
      <protection hidden="1"/>
    </xf>
    <xf numFmtId="3" fontId="6" fillId="0" borderId="19" xfId="0" applyNumberFormat="1" applyFont="1" applyBorder="1" applyAlignment="1" applyProtection="1">
      <alignment horizontal="center"/>
      <protection hidden="1"/>
    </xf>
    <xf numFmtId="3" fontId="6" fillId="0" borderId="13" xfId="0" applyNumberFormat="1" applyFont="1" applyBorder="1" applyAlignment="1" applyProtection="1">
      <alignment horizontal="center"/>
      <protection hidden="1"/>
    </xf>
    <xf numFmtId="3" fontId="6" fillId="0" borderId="10" xfId="0" applyNumberFormat="1" applyFont="1" applyBorder="1" applyAlignment="1" applyProtection="1">
      <alignment horizontal="center"/>
      <protection hidden="1"/>
    </xf>
    <xf numFmtId="0" fontId="0" fillId="0" borderId="0" xfId="0" applyAlignment="1">
      <alignment horizontal="right"/>
    </xf>
    <xf numFmtId="4" fontId="5" fillId="0" borderId="0" xfId="0" applyNumberFormat="1" applyFont="1" applyFill="1" applyBorder="1" applyAlignment="1" applyProtection="1">
      <alignment/>
      <protection hidden="1"/>
    </xf>
    <xf numFmtId="0" fontId="0" fillId="0" borderId="0" xfId="0" applyAlignment="1" applyProtection="1">
      <alignment horizontal="right"/>
      <protection hidden="1"/>
    </xf>
    <xf numFmtId="0" fontId="13" fillId="0" borderId="0" xfId="0" applyFont="1" applyAlignment="1" applyProtection="1">
      <alignment/>
      <protection hidden="1"/>
    </xf>
    <xf numFmtId="0" fontId="0" fillId="0" borderId="18" xfId="0" applyFont="1" applyFill="1" applyBorder="1" applyAlignment="1" applyProtection="1">
      <alignment horizontal="right"/>
      <protection hidden="1"/>
    </xf>
    <xf numFmtId="4" fontId="6" fillId="0" borderId="12" xfId="0" applyNumberFormat="1" applyFont="1" applyBorder="1" applyAlignment="1" applyProtection="1">
      <alignment/>
      <protection hidden="1"/>
    </xf>
    <xf numFmtId="0" fontId="0" fillId="0" borderId="0" xfId="0" applyBorder="1" applyAlignment="1" applyProtection="1">
      <alignment/>
      <protection locked="0"/>
    </xf>
    <xf numFmtId="0" fontId="5" fillId="0" borderId="19" xfId="0" applyFont="1" applyFill="1" applyBorder="1" applyAlignment="1" applyProtection="1">
      <alignment/>
      <protection hidden="1"/>
    </xf>
    <xf numFmtId="0" fontId="5" fillId="0" borderId="18" xfId="0" applyFont="1" applyFill="1" applyBorder="1" applyAlignment="1" applyProtection="1">
      <alignment/>
      <protection hidden="1"/>
    </xf>
    <xf numFmtId="0" fontId="5" fillId="0" borderId="12" xfId="0" applyFont="1" applyFill="1" applyBorder="1" applyAlignment="1" applyProtection="1">
      <alignment/>
      <protection hidden="1"/>
    </xf>
    <xf numFmtId="0" fontId="5" fillId="0" borderId="11" xfId="0" applyFont="1" applyFill="1" applyBorder="1" applyAlignment="1" applyProtection="1">
      <alignment/>
      <protection hidden="1"/>
    </xf>
    <xf numFmtId="0" fontId="5" fillId="0" borderId="0" xfId="0" applyFont="1" applyFill="1" applyBorder="1" applyAlignment="1" applyProtection="1">
      <alignment/>
      <protection hidden="1"/>
    </xf>
    <xf numFmtId="0" fontId="5" fillId="0" borderId="20" xfId="0" applyFont="1" applyFill="1" applyBorder="1" applyAlignment="1" applyProtection="1">
      <alignment/>
      <protection hidden="1"/>
    </xf>
    <xf numFmtId="0" fontId="5" fillId="0" borderId="15" xfId="0" applyFont="1" applyFill="1" applyBorder="1" applyAlignment="1" applyProtection="1">
      <alignment/>
      <protection hidden="1"/>
    </xf>
    <xf numFmtId="0" fontId="5" fillId="0" borderId="17" xfId="0" applyFont="1" applyFill="1" applyBorder="1" applyAlignment="1" applyProtection="1">
      <alignment/>
      <protection hidden="1"/>
    </xf>
    <xf numFmtId="0" fontId="0" fillId="0" borderId="12" xfId="0" applyFill="1" applyBorder="1" applyAlignment="1" applyProtection="1">
      <alignment/>
      <protection hidden="1"/>
    </xf>
    <xf numFmtId="0" fontId="0" fillId="0" borderId="0" xfId="0" applyFill="1" applyBorder="1" applyAlignment="1" applyProtection="1">
      <alignment/>
      <protection hidden="1"/>
    </xf>
    <xf numFmtId="0" fontId="5" fillId="0" borderId="11" xfId="0" applyFont="1" applyFill="1" applyBorder="1" applyAlignment="1" applyProtection="1">
      <alignment horizontal="center"/>
      <protection hidden="1"/>
    </xf>
    <xf numFmtId="4" fontId="5" fillId="0" borderId="11" xfId="0" applyNumberFormat="1" applyFont="1" applyFill="1" applyBorder="1" applyAlignment="1" applyProtection="1">
      <alignment horizontal="center"/>
      <protection hidden="1"/>
    </xf>
    <xf numFmtId="49" fontId="5" fillId="35" borderId="28" xfId="0" applyNumberFormat="1" applyFont="1" applyFill="1" applyBorder="1" applyAlignment="1" applyProtection="1">
      <alignment horizontal="right"/>
      <protection hidden="1"/>
    </xf>
    <xf numFmtId="169" fontId="5" fillId="35" borderId="28" xfId="0" applyNumberFormat="1" applyFont="1" applyFill="1" applyBorder="1" applyAlignment="1" applyProtection="1">
      <alignment horizontal="right"/>
      <protection hidden="1"/>
    </xf>
    <xf numFmtId="168" fontId="5" fillId="35" borderId="28" xfId="0" applyNumberFormat="1" applyFont="1" applyFill="1" applyBorder="1" applyAlignment="1" applyProtection="1">
      <alignment horizontal="right"/>
      <protection hidden="1"/>
    </xf>
    <xf numFmtId="165" fontId="5" fillId="35" borderId="28" xfId="0" applyNumberFormat="1" applyFont="1" applyFill="1" applyBorder="1" applyAlignment="1" applyProtection="1">
      <alignment horizontal="right"/>
      <protection hidden="1"/>
    </xf>
    <xf numFmtId="4" fontId="5" fillId="35" borderId="28" xfId="0" applyNumberFormat="1" applyFont="1" applyFill="1" applyBorder="1" applyAlignment="1" applyProtection="1">
      <alignment/>
      <protection hidden="1"/>
    </xf>
    <xf numFmtId="4" fontId="5" fillId="35" borderId="29" xfId="0" applyNumberFormat="1" applyFont="1" applyFill="1" applyBorder="1" applyAlignment="1" applyProtection="1">
      <alignment/>
      <protection hidden="1"/>
    </xf>
    <xf numFmtId="4" fontId="5" fillId="35" borderId="13" xfId="0" applyNumberFormat="1" applyFont="1" applyFill="1" applyBorder="1" applyAlignment="1" applyProtection="1">
      <alignment horizontal="right"/>
      <protection hidden="1"/>
    </xf>
    <xf numFmtId="4" fontId="5" fillId="35" borderId="11" xfId="0" applyNumberFormat="1" applyFont="1" applyFill="1" applyBorder="1" applyAlignment="1" applyProtection="1">
      <alignment horizontal="right"/>
      <protection hidden="1"/>
    </xf>
    <xf numFmtId="4" fontId="5" fillId="35" borderId="13" xfId="0" applyNumberFormat="1" applyFont="1" applyFill="1" applyBorder="1" applyAlignment="1" applyProtection="1">
      <alignment/>
      <protection hidden="1"/>
    </xf>
    <xf numFmtId="4" fontId="5" fillId="35" borderId="11" xfId="0" applyNumberFormat="1" applyFont="1" applyFill="1" applyBorder="1" applyAlignment="1" applyProtection="1">
      <alignment/>
      <protection hidden="1"/>
    </xf>
    <xf numFmtId="4" fontId="5" fillId="35" borderId="11" xfId="0" applyNumberFormat="1" applyFont="1" applyFill="1" applyBorder="1" applyAlignment="1" applyProtection="1" quotePrefix="1">
      <alignment/>
      <protection hidden="1"/>
    </xf>
    <xf numFmtId="4" fontId="5" fillId="35" borderId="23" xfId="0" applyNumberFormat="1" applyFont="1" applyFill="1" applyBorder="1" applyAlignment="1" applyProtection="1">
      <alignment/>
      <protection hidden="1"/>
    </xf>
    <xf numFmtId="4" fontId="5" fillId="35" borderId="23" xfId="0" applyNumberFormat="1" applyFont="1" applyFill="1" applyBorder="1" applyAlignment="1" applyProtection="1" quotePrefix="1">
      <alignment/>
      <protection hidden="1"/>
    </xf>
    <xf numFmtId="4" fontId="0" fillId="0" borderId="0" xfId="0" applyNumberFormat="1" applyAlignment="1" applyProtection="1">
      <alignment/>
      <protection hidden="1"/>
    </xf>
    <xf numFmtId="10" fontId="0" fillId="0" borderId="0" xfId="0" applyNumberFormat="1" applyAlignment="1" applyProtection="1">
      <alignment/>
      <protection hidden="1"/>
    </xf>
    <xf numFmtId="0" fontId="6" fillId="0" borderId="0" xfId="0" applyFont="1" applyBorder="1" applyAlignment="1" applyProtection="1">
      <alignment horizontal="center"/>
      <protection hidden="1"/>
    </xf>
    <xf numFmtId="3" fontId="6" fillId="0" borderId="0" xfId="0" applyNumberFormat="1" applyFont="1" applyBorder="1" applyAlignment="1" applyProtection="1">
      <alignment horizontal="center"/>
      <protection hidden="1"/>
    </xf>
    <xf numFmtId="0" fontId="7" fillId="0" borderId="0" xfId="0" applyFont="1" applyBorder="1" applyAlignment="1" applyProtection="1">
      <alignment/>
      <protection hidden="1"/>
    </xf>
    <xf numFmtId="3" fontId="7" fillId="0" borderId="0" xfId="0" applyNumberFormat="1" applyFont="1" applyBorder="1" applyAlignment="1" applyProtection="1">
      <alignment/>
      <protection hidden="1"/>
    </xf>
    <xf numFmtId="3" fontId="6" fillId="0" borderId="0" xfId="0" applyNumberFormat="1" applyFont="1" applyFill="1" applyBorder="1" applyAlignment="1" applyProtection="1">
      <alignment/>
      <protection hidden="1"/>
    </xf>
    <xf numFmtId="4" fontId="7" fillId="0" borderId="11" xfId="0" applyNumberFormat="1" applyFont="1" applyBorder="1" applyAlignment="1" applyProtection="1">
      <alignment/>
      <protection hidden="1"/>
    </xf>
    <xf numFmtId="4" fontId="6" fillId="0" borderId="30" xfId="0" applyNumberFormat="1" applyFont="1" applyBorder="1" applyAlignment="1" applyProtection="1">
      <alignment/>
      <protection hidden="1"/>
    </xf>
    <xf numFmtId="4" fontId="6" fillId="0" borderId="19" xfId="0" applyNumberFormat="1" applyFont="1" applyBorder="1" applyAlignment="1" applyProtection="1">
      <alignment/>
      <protection hidden="1"/>
    </xf>
    <xf numFmtId="4" fontId="6" fillId="0" borderId="11" xfId="0" applyNumberFormat="1" applyFont="1" applyFill="1" applyBorder="1" applyAlignment="1" applyProtection="1" quotePrefix="1">
      <alignment/>
      <protection hidden="1"/>
    </xf>
    <xf numFmtId="4" fontId="6" fillId="0" borderId="11" xfId="0" applyNumberFormat="1" applyFont="1" applyBorder="1" applyAlignment="1" applyProtection="1">
      <alignment horizontal="center"/>
      <protection hidden="1"/>
    </xf>
    <xf numFmtId="0" fontId="0" fillId="0" borderId="27" xfId="0" applyFill="1" applyBorder="1" applyAlignment="1" applyProtection="1">
      <alignment/>
      <protection hidden="1"/>
    </xf>
    <xf numFmtId="4" fontId="5" fillId="35" borderId="31" xfId="0" applyNumberFormat="1" applyFont="1" applyFill="1" applyBorder="1" applyAlignment="1" applyProtection="1">
      <alignment/>
      <protection hidden="1"/>
    </xf>
    <xf numFmtId="0" fontId="0" fillId="0" borderId="26" xfId="0" applyFill="1" applyBorder="1" applyAlignment="1" applyProtection="1">
      <alignment/>
      <protection hidden="1"/>
    </xf>
    <xf numFmtId="4" fontId="5" fillId="35" borderId="32" xfId="0" applyNumberFormat="1" applyFont="1" applyFill="1" applyBorder="1" applyAlignment="1" applyProtection="1">
      <alignment/>
      <protection hidden="1"/>
    </xf>
    <xf numFmtId="0" fontId="14" fillId="0" borderId="0" xfId="0" applyFont="1" applyAlignment="1" applyProtection="1">
      <alignment/>
      <protection hidden="1"/>
    </xf>
    <xf numFmtId="0" fontId="0" fillId="0" borderId="0" xfId="0" applyAlignment="1" applyProtection="1">
      <alignment horizontal="left"/>
      <protection hidden="1"/>
    </xf>
    <xf numFmtId="0" fontId="6" fillId="0" borderId="0" xfId="0" applyFont="1" applyAlignment="1" applyProtection="1">
      <alignment horizontal="left"/>
      <protection hidden="1"/>
    </xf>
    <xf numFmtId="0" fontId="0" fillId="0" borderId="0" xfId="0" applyBorder="1" applyAlignment="1">
      <alignment horizontal="center"/>
    </xf>
    <xf numFmtId="3" fontId="0" fillId="0" borderId="0" xfId="0" applyNumberFormat="1" applyAlignment="1">
      <alignment/>
    </xf>
    <xf numFmtId="0" fontId="14" fillId="0" borderId="16" xfId="0" applyFont="1" applyFill="1" applyBorder="1" applyAlignment="1" applyProtection="1">
      <alignment/>
      <protection hidden="1"/>
    </xf>
    <xf numFmtId="49" fontId="5" fillId="35" borderId="33" xfId="0" applyNumberFormat="1" applyFont="1" applyFill="1" applyBorder="1" applyAlignment="1" applyProtection="1">
      <alignment horizontal="left"/>
      <protection hidden="1"/>
    </xf>
    <xf numFmtId="0" fontId="0" fillId="0" borderId="26" xfId="0" applyBorder="1" applyAlignment="1" applyProtection="1">
      <alignment/>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49" fontId="0" fillId="0" borderId="18" xfId="0" applyNumberFormat="1" applyBorder="1" applyAlignment="1" applyProtection="1">
      <alignment horizontal="left"/>
      <protection hidden="1"/>
    </xf>
    <xf numFmtId="0" fontId="3" fillId="0" borderId="12" xfId="0" applyFont="1" applyBorder="1" applyAlignment="1" applyProtection="1">
      <alignment/>
      <protection hidden="1"/>
    </xf>
    <xf numFmtId="3" fontId="0" fillId="0" borderId="0" xfId="0" applyNumberFormat="1" applyBorder="1" applyAlignment="1" applyProtection="1">
      <alignment horizontal="right"/>
      <protection hidden="1"/>
    </xf>
    <xf numFmtId="49" fontId="0" fillId="0" borderId="17" xfId="0" applyNumberFormat="1" applyBorder="1" applyAlignment="1" applyProtection="1">
      <alignment horizontal="left"/>
      <protection hidden="1"/>
    </xf>
    <xf numFmtId="3" fontId="0" fillId="0" borderId="23" xfId="0" applyNumberFormat="1" applyBorder="1" applyAlignment="1" applyProtection="1">
      <alignment horizontal="right"/>
      <protection hidden="1"/>
    </xf>
    <xf numFmtId="49" fontId="0" fillId="0" borderId="0" xfId="0" applyNumberFormat="1" applyBorder="1" applyAlignment="1" applyProtection="1">
      <alignment horizontal="left"/>
      <protection hidden="1"/>
    </xf>
    <xf numFmtId="3" fontId="0" fillId="0" borderId="0" xfId="0" applyNumberFormat="1" applyAlignment="1" applyProtection="1">
      <alignment/>
      <protection hidden="1"/>
    </xf>
    <xf numFmtId="0" fontId="7" fillId="0" borderId="0" xfId="0" applyFont="1" applyFill="1" applyBorder="1" applyAlignment="1" applyProtection="1">
      <alignment/>
      <protection hidden="1"/>
    </xf>
    <xf numFmtId="49" fontId="6" fillId="0" borderId="11" xfId="0" applyNumberFormat="1" applyFont="1" applyBorder="1" applyAlignment="1" applyProtection="1">
      <alignment horizontal="center"/>
      <protection hidden="1"/>
    </xf>
    <xf numFmtId="0" fontId="6" fillId="0" borderId="0" xfId="0" applyFont="1" applyAlignment="1" applyProtection="1">
      <alignment horizontal="right"/>
      <protection hidden="1"/>
    </xf>
    <xf numFmtId="0" fontId="7" fillId="0" borderId="0" xfId="0" applyFont="1" applyAlignment="1" applyProtection="1">
      <alignment horizontal="centerContinuous"/>
      <protection hidden="1"/>
    </xf>
    <xf numFmtId="4" fontId="6" fillId="36" borderId="11" xfId="0" applyNumberFormat="1" applyFont="1" applyFill="1" applyBorder="1" applyAlignment="1" applyProtection="1">
      <alignment/>
      <protection hidden="1" locked="0"/>
    </xf>
    <xf numFmtId="0" fontId="0" fillId="36" borderId="19" xfId="0" applyFont="1" applyFill="1" applyBorder="1" applyAlignment="1" applyProtection="1">
      <alignment/>
      <protection locked="0"/>
    </xf>
    <xf numFmtId="169" fontId="0" fillId="36" borderId="11" xfId="0" applyNumberFormat="1" applyFont="1" applyFill="1" applyBorder="1" applyAlignment="1" applyProtection="1">
      <alignment horizontal="right"/>
      <protection locked="0"/>
    </xf>
    <xf numFmtId="168" fontId="0" fillId="36" borderId="11" xfId="0" applyNumberFormat="1" applyFont="1" applyFill="1" applyBorder="1" applyAlignment="1" applyProtection="1">
      <alignment horizontal="right"/>
      <protection locked="0"/>
    </xf>
    <xf numFmtId="165" fontId="0" fillId="36" borderId="11" xfId="0" applyNumberFormat="1" applyFont="1" applyFill="1" applyBorder="1" applyAlignment="1" applyProtection="1">
      <alignment horizontal="right"/>
      <protection locked="0"/>
    </xf>
    <xf numFmtId="49" fontId="0" fillId="36" borderId="11" xfId="0" applyNumberFormat="1" applyFont="1" applyFill="1" applyBorder="1" applyAlignment="1" applyProtection="1">
      <alignment horizontal="right"/>
      <protection locked="0"/>
    </xf>
    <xf numFmtId="0" fontId="9" fillId="36" borderId="19" xfId="0" applyFont="1" applyFill="1" applyBorder="1" applyAlignment="1" applyProtection="1">
      <alignment/>
      <protection locked="0"/>
    </xf>
    <xf numFmtId="0" fontId="9" fillId="36" borderId="12" xfId="0" applyFont="1" applyFill="1" applyBorder="1" applyAlignment="1" applyProtection="1">
      <alignment/>
      <protection locked="0"/>
    </xf>
    <xf numFmtId="3" fontId="6" fillId="0" borderId="0" xfId="0" applyNumberFormat="1" applyFont="1" applyFill="1" applyBorder="1" applyAlignment="1" applyProtection="1">
      <alignment horizontal="right"/>
      <protection hidden="1"/>
    </xf>
    <xf numFmtId="4" fontId="6" fillId="36" borderId="11" xfId="0" applyNumberFormat="1" applyFont="1" applyFill="1" applyBorder="1" applyAlignment="1" applyProtection="1">
      <alignment horizontal="right"/>
      <protection hidden="1" locked="0"/>
    </xf>
    <xf numFmtId="4" fontId="0" fillId="0" borderId="0" xfId="0" applyNumberFormat="1" applyFill="1" applyBorder="1" applyAlignment="1">
      <alignment/>
    </xf>
    <xf numFmtId="3" fontId="0" fillId="0" borderId="0" xfId="0" applyNumberFormat="1" applyFill="1" applyBorder="1" applyAlignment="1" applyProtection="1">
      <alignment/>
      <protection hidden="1"/>
    </xf>
    <xf numFmtId="3"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0" fontId="0" fillId="0" borderId="20" xfId="0" applyBorder="1" applyAlignment="1" applyProtection="1">
      <alignment horizontal="center"/>
      <protection hidden="1"/>
    </xf>
    <xf numFmtId="0" fontId="0" fillId="0" borderId="11" xfId="0" applyBorder="1" applyAlignment="1" applyProtection="1">
      <alignment/>
      <protection hidden="1"/>
    </xf>
    <xf numFmtId="3" fontId="0" fillId="36" borderId="11" xfId="0" applyNumberFormat="1" applyFill="1" applyBorder="1" applyAlignment="1" applyProtection="1">
      <alignment/>
      <protection locked="0"/>
    </xf>
    <xf numFmtId="0" fontId="0" fillId="36" borderId="11" xfId="0" applyFill="1" applyBorder="1" applyAlignment="1" applyProtection="1">
      <alignment/>
      <protection locked="0"/>
    </xf>
    <xf numFmtId="3" fontId="0" fillId="0" borderId="19" xfId="0" applyNumberFormat="1" applyBorder="1" applyAlignment="1" applyProtection="1">
      <alignment horizontal="right"/>
      <protection hidden="1"/>
    </xf>
    <xf numFmtId="3" fontId="0" fillId="0" borderId="12" xfId="0" applyNumberFormat="1" applyBorder="1" applyAlignment="1" applyProtection="1">
      <alignment horizontal="right"/>
      <protection hidden="1"/>
    </xf>
    <xf numFmtId="3" fontId="0" fillId="0" borderId="11" xfId="0" applyNumberFormat="1" applyBorder="1" applyAlignment="1" applyProtection="1">
      <alignment horizontal="right"/>
      <protection hidden="1"/>
    </xf>
    <xf numFmtId="3" fontId="0" fillId="0" borderId="11" xfId="0" applyNumberFormat="1" applyFill="1" applyBorder="1" applyAlignment="1" applyProtection="1">
      <alignment/>
      <protection hidden="1"/>
    </xf>
    <xf numFmtId="0" fontId="3" fillId="0" borderId="11" xfId="0" applyFont="1" applyBorder="1" applyAlignment="1" applyProtection="1">
      <alignment/>
      <protection hidden="1"/>
    </xf>
    <xf numFmtId="0" fontId="3" fillId="0" borderId="19" xfId="0" applyFont="1" applyBorder="1" applyAlignment="1" applyProtection="1">
      <alignment/>
      <protection hidden="1"/>
    </xf>
    <xf numFmtId="3" fontId="0" fillId="36" borderId="10" xfId="0" applyNumberFormat="1" applyFill="1" applyBorder="1" applyAlignment="1" applyProtection="1">
      <alignment horizontal="right"/>
      <protection locked="0"/>
    </xf>
    <xf numFmtId="0" fontId="0" fillId="36" borderId="12" xfId="0" applyFont="1" applyFill="1" applyBorder="1" applyAlignment="1" applyProtection="1">
      <alignment/>
      <protection locked="0"/>
    </xf>
    <xf numFmtId="49" fontId="6" fillId="36" borderId="11" xfId="0" applyNumberFormat="1" applyFont="1" applyFill="1" applyBorder="1" applyAlignment="1" applyProtection="1">
      <alignment/>
      <protection locked="0"/>
    </xf>
    <xf numFmtId="0" fontId="6" fillId="0" borderId="13" xfId="0" applyFont="1" applyFill="1" applyBorder="1" applyAlignment="1" applyProtection="1">
      <alignment/>
      <protection hidden="1"/>
    </xf>
    <xf numFmtId="0" fontId="6" fillId="0" borderId="14" xfId="0" applyFont="1" applyFill="1" applyBorder="1" applyAlignment="1" applyProtection="1">
      <alignment/>
      <protection hidden="1"/>
    </xf>
    <xf numFmtId="0" fontId="7" fillId="0" borderId="1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3" fontId="5" fillId="35" borderId="28" xfId="0" applyNumberFormat="1" applyFont="1" applyFill="1" applyBorder="1" applyAlignment="1" applyProtection="1">
      <alignment horizontal="right"/>
      <protection hidden="1"/>
    </xf>
    <xf numFmtId="0" fontId="0" fillId="0" borderId="0" xfId="0" applyBorder="1" applyAlignment="1" applyProtection="1">
      <alignment horizontal="right"/>
      <protection hidden="1"/>
    </xf>
    <xf numFmtId="3" fontId="0" fillId="0" borderId="0" xfId="0" applyNumberFormat="1" applyBorder="1" applyAlignment="1" applyProtection="1">
      <alignment/>
      <protection hidden="1"/>
    </xf>
    <xf numFmtId="0" fontId="0" fillId="37" borderId="0" xfId="0" applyFill="1" applyBorder="1" applyAlignment="1" applyProtection="1">
      <alignment/>
      <protection hidden="1"/>
    </xf>
    <xf numFmtId="0" fontId="13" fillId="0" borderId="11" xfId="0" applyFont="1" applyBorder="1" applyAlignment="1" applyProtection="1">
      <alignment horizontal="center"/>
      <protection hidden="1"/>
    </xf>
    <xf numFmtId="9" fontId="6" fillId="0" borderId="11" xfId="0" applyNumberFormat="1" applyFont="1" applyBorder="1" applyAlignment="1" applyProtection="1">
      <alignment horizontal="center"/>
      <protection hidden="1"/>
    </xf>
    <xf numFmtId="3" fontId="6" fillId="0" borderId="11" xfId="0" applyNumberFormat="1" applyFont="1" applyBorder="1" applyAlignment="1" applyProtection="1">
      <alignment horizontal="right"/>
      <protection hidden="1"/>
    </xf>
    <xf numFmtId="3" fontId="6" fillId="0" borderId="11" xfId="0" applyNumberFormat="1" applyFont="1" applyFill="1" applyBorder="1" applyAlignment="1" applyProtection="1">
      <alignment/>
      <protection hidden="1"/>
    </xf>
    <xf numFmtId="170" fontId="6" fillId="0" borderId="11" xfId="0" applyNumberFormat="1" applyFont="1" applyFill="1" applyBorder="1" applyAlignment="1" applyProtection="1">
      <alignment horizontal="center"/>
      <protection hidden="1"/>
    </xf>
    <xf numFmtId="3" fontId="6" fillId="0" borderId="10" xfId="0" applyNumberFormat="1" applyFont="1" applyFill="1" applyBorder="1" applyAlignment="1" applyProtection="1">
      <alignment/>
      <protection hidden="1"/>
    </xf>
    <xf numFmtId="3" fontId="7" fillId="0" borderId="11" xfId="0" applyNumberFormat="1" applyFont="1" applyFill="1" applyBorder="1" applyAlignment="1" applyProtection="1">
      <alignment/>
      <protection hidden="1"/>
    </xf>
    <xf numFmtId="170" fontId="6" fillId="0" borderId="0" xfId="0" applyNumberFormat="1" applyFont="1" applyFill="1" applyBorder="1" applyAlignment="1" applyProtection="1">
      <alignment/>
      <protection hidden="1"/>
    </xf>
    <xf numFmtId="174" fontId="6" fillId="0" borderId="0" xfId="0" applyNumberFormat="1" applyFont="1" applyFill="1" applyBorder="1" applyAlignment="1" applyProtection="1">
      <alignment/>
      <protection hidden="1"/>
    </xf>
    <xf numFmtId="9" fontId="13" fillId="0" borderId="11" xfId="0" applyNumberFormat="1" applyFont="1" applyBorder="1" applyAlignment="1" applyProtection="1">
      <alignment horizontal="center"/>
      <protection hidden="1"/>
    </xf>
    <xf numFmtId="3" fontId="6" fillId="0" borderId="11" xfId="0" applyNumberFormat="1" applyFont="1" applyBorder="1" applyAlignment="1" applyProtection="1">
      <alignment/>
      <protection hidden="1"/>
    </xf>
    <xf numFmtId="170" fontId="6" fillId="0" borderId="11" xfId="0" applyNumberFormat="1" applyFont="1" applyBorder="1" applyAlignment="1" applyProtection="1">
      <alignment/>
      <protection hidden="1"/>
    </xf>
    <xf numFmtId="10" fontId="6" fillId="0" borderId="21" xfId="0" applyNumberFormat="1" applyFont="1" applyBorder="1" applyAlignment="1" applyProtection="1">
      <alignment/>
      <protection hidden="1"/>
    </xf>
    <xf numFmtId="10" fontId="6" fillId="0" borderId="0" xfId="0" applyNumberFormat="1" applyFont="1" applyBorder="1" applyAlignment="1" applyProtection="1">
      <alignment/>
      <protection hidden="1"/>
    </xf>
    <xf numFmtId="4" fontId="6" fillId="0" borderId="11" xfId="0" applyNumberFormat="1" applyFont="1" applyFill="1" applyBorder="1" applyAlignment="1" applyProtection="1">
      <alignment/>
      <protection hidden="1"/>
    </xf>
    <xf numFmtId="4" fontId="7" fillId="0" borderId="19" xfId="0" applyNumberFormat="1" applyFont="1" applyBorder="1" applyAlignment="1" applyProtection="1">
      <alignment/>
      <protection hidden="1"/>
    </xf>
    <xf numFmtId="4" fontId="7" fillId="0" borderId="10" xfId="0" applyNumberFormat="1" applyFont="1" applyBorder="1" applyAlignment="1" applyProtection="1">
      <alignment/>
      <protection hidden="1"/>
    </xf>
    <xf numFmtId="4" fontId="6" fillId="0" borderId="14" xfId="0" applyNumberFormat="1" applyFont="1" applyBorder="1" applyAlignment="1" applyProtection="1">
      <alignment/>
      <protection hidden="1"/>
    </xf>
    <xf numFmtId="0" fontId="13" fillId="0" borderId="19" xfId="0" applyFont="1" applyBorder="1" applyAlignment="1" applyProtection="1">
      <alignment/>
      <protection hidden="1"/>
    </xf>
    <xf numFmtId="1" fontId="6" fillId="0" borderId="0" xfId="0" applyNumberFormat="1" applyFont="1" applyBorder="1" applyAlignment="1" applyProtection="1">
      <alignment horizontal="center"/>
      <protection hidden="1"/>
    </xf>
    <xf numFmtId="1" fontId="6" fillId="0" borderId="11" xfId="0" applyNumberFormat="1" applyFont="1" applyBorder="1" applyAlignment="1" applyProtection="1">
      <alignment horizontal="center"/>
      <protection hidden="1"/>
    </xf>
    <xf numFmtId="1" fontId="6" fillId="0" borderId="13" xfId="0" applyNumberFormat="1" applyFont="1" applyBorder="1" applyAlignment="1" applyProtection="1">
      <alignment horizontal="center"/>
      <protection hidden="1"/>
    </xf>
    <xf numFmtId="4" fontId="7" fillId="0" borderId="23" xfId="0" applyNumberFormat="1" applyFont="1" applyBorder="1" applyAlignment="1" applyProtection="1">
      <alignment/>
      <protection hidden="1"/>
    </xf>
    <xf numFmtId="0" fontId="7" fillId="0" borderId="19" xfId="0" applyFont="1" applyBorder="1" applyAlignment="1" applyProtection="1">
      <alignment/>
      <protection hidden="1"/>
    </xf>
    <xf numFmtId="0" fontId="13" fillId="0" borderId="18" xfId="0" applyFont="1" applyBorder="1" applyAlignment="1" applyProtection="1">
      <alignment/>
      <protection hidden="1"/>
    </xf>
    <xf numFmtId="0" fontId="13" fillId="0" borderId="0" xfId="0" applyFont="1" applyFill="1" applyBorder="1" applyAlignment="1" applyProtection="1">
      <alignment/>
      <protection hidden="1"/>
    </xf>
    <xf numFmtId="0" fontId="6" fillId="0" borderId="15" xfId="0" applyFont="1" applyFill="1" applyBorder="1" applyAlignment="1" applyProtection="1">
      <alignment/>
      <protection hidden="1"/>
    </xf>
    <xf numFmtId="49" fontId="6" fillId="0" borderId="12" xfId="0" applyNumberFormat="1" applyFont="1" applyBorder="1" applyAlignment="1" applyProtection="1">
      <alignment horizontal="center"/>
      <protection hidden="1"/>
    </xf>
    <xf numFmtId="0" fontId="13" fillId="0" borderId="12" xfId="0" applyFont="1" applyBorder="1" applyAlignment="1" applyProtection="1">
      <alignment horizontal="center"/>
      <protection hidden="1"/>
    </xf>
    <xf numFmtId="9" fontId="6" fillId="0" borderId="12" xfId="0" applyNumberFormat="1" applyFont="1" applyBorder="1" applyAlignment="1" applyProtection="1">
      <alignment horizontal="center"/>
      <protection hidden="1"/>
    </xf>
    <xf numFmtId="49" fontId="6" fillId="0" borderId="13" xfId="0" applyNumberFormat="1" applyFont="1" applyFill="1" applyBorder="1" applyAlignment="1" applyProtection="1">
      <alignment horizontal="center"/>
      <protection hidden="1"/>
    </xf>
    <xf numFmtId="0" fontId="7" fillId="0" borderId="14" xfId="0" applyFont="1" applyFill="1" applyBorder="1" applyAlignment="1" applyProtection="1">
      <alignment/>
      <protection hidden="1"/>
    </xf>
    <xf numFmtId="0" fontId="13" fillId="0" borderId="10" xfId="0" applyFont="1" applyFill="1" applyBorder="1" applyAlignment="1" applyProtection="1">
      <alignment/>
      <protection hidden="1"/>
    </xf>
    <xf numFmtId="170" fontId="6" fillId="36" borderId="11"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4" fontId="6" fillId="36" borderId="11" xfId="0" applyNumberFormat="1" applyFont="1" applyFill="1" applyBorder="1" applyAlignment="1" applyProtection="1">
      <alignment/>
      <protection locked="0"/>
    </xf>
    <xf numFmtId="4" fontId="6" fillId="36" borderId="13" xfId="0" applyNumberFormat="1" applyFont="1" applyFill="1" applyBorder="1" applyAlignment="1" applyProtection="1">
      <alignment/>
      <protection locked="0"/>
    </xf>
    <xf numFmtId="0" fontId="7" fillId="0" borderId="17" xfId="0" applyFont="1" applyFill="1" applyBorder="1" applyAlignment="1" applyProtection="1">
      <alignment/>
      <protection hidden="1"/>
    </xf>
    <xf numFmtId="0" fontId="4" fillId="0" borderId="11" xfId="0" applyFont="1" applyBorder="1" applyAlignment="1" applyProtection="1">
      <alignment/>
      <protection hidden="1"/>
    </xf>
    <xf numFmtId="0" fontId="0" fillId="0" borderId="11" xfId="0" applyFill="1" applyBorder="1" applyAlignment="1" applyProtection="1">
      <alignment/>
      <protection hidden="1"/>
    </xf>
    <xf numFmtId="3" fontId="5" fillId="35" borderId="29" xfId="0" applyNumberFormat="1" applyFont="1" applyFill="1" applyBorder="1" applyAlignment="1" applyProtection="1">
      <alignment/>
      <protection hidden="1"/>
    </xf>
    <xf numFmtId="3" fontId="5" fillId="35" borderId="28" xfId="0" applyNumberFormat="1" applyFont="1" applyFill="1" applyBorder="1" applyAlignment="1" applyProtection="1">
      <alignment/>
      <protection hidden="1"/>
    </xf>
    <xf numFmtId="4" fontId="5" fillId="35" borderId="34" xfId="0" applyNumberFormat="1" applyFont="1" applyFill="1" applyBorder="1" applyAlignment="1" applyProtection="1">
      <alignment/>
      <protection hidden="1"/>
    </xf>
    <xf numFmtId="4" fontId="6" fillId="35" borderId="28" xfId="0" applyNumberFormat="1" applyFont="1" applyFill="1" applyBorder="1" applyAlignment="1" applyProtection="1">
      <alignment/>
      <protection hidden="1"/>
    </xf>
    <xf numFmtId="4" fontId="5" fillId="35" borderId="35" xfId="0" applyNumberFormat="1" applyFont="1" applyFill="1" applyBorder="1" applyAlignment="1" applyProtection="1">
      <alignment/>
      <protection hidden="1"/>
    </xf>
    <xf numFmtId="0" fontId="2" fillId="36" borderId="19" xfId="0" applyFont="1" applyFill="1" applyBorder="1" applyAlignment="1" applyProtection="1">
      <alignment/>
      <protection locked="0"/>
    </xf>
    <xf numFmtId="0" fontId="8" fillId="0" borderId="19" xfId="0" applyFont="1" applyBorder="1" applyAlignment="1" applyProtection="1">
      <alignment/>
      <protection hidden="1"/>
    </xf>
    <xf numFmtId="0" fontId="8" fillId="0" borderId="12" xfId="0" applyFont="1" applyBorder="1" applyAlignment="1" applyProtection="1">
      <alignment/>
      <protection hidden="1"/>
    </xf>
    <xf numFmtId="0" fontId="9" fillId="0" borderId="18" xfId="0" applyFont="1" applyFill="1" applyBorder="1" applyAlignment="1" applyProtection="1">
      <alignment/>
      <protection hidden="1"/>
    </xf>
    <xf numFmtId="0" fontId="9" fillId="0" borderId="19" xfId="0" applyFont="1" applyFill="1" applyBorder="1" applyAlignment="1" applyProtection="1">
      <alignment/>
      <protection hidden="1"/>
    </xf>
    <xf numFmtId="0" fontId="1" fillId="0" borderId="11" xfId="0" applyFont="1" applyFill="1" applyBorder="1" applyAlignment="1" applyProtection="1">
      <alignment/>
      <protection hidden="1"/>
    </xf>
    <xf numFmtId="22" fontId="0" fillId="0" borderId="0" xfId="0" applyNumberFormat="1" applyAlignment="1" applyProtection="1">
      <alignment horizontal="left"/>
      <protection hidden="1"/>
    </xf>
    <xf numFmtId="22" fontId="6" fillId="0" borderId="0" xfId="0" applyNumberFormat="1" applyFont="1" applyAlignment="1" applyProtection="1">
      <alignment horizontal="left"/>
      <protection hidden="1"/>
    </xf>
    <xf numFmtId="171" fontId="0" fillId="36" borderId="19" xfId="0" applyNumberFormat="1" applyFont="1" applyFill="1" applyBorder="1" applyAlignment="1" applyProtection="1">
      <alignment horizontal="left"/>
      <protection locked="0"/>
    </xf>
    <xf numFmtId="171" fontId="0" fillId="0" borderId="18" xfId="0" applyNumberFormat="1" applyFont="1" applyFill="1" applyBorder="1" applyAlignment="1" applyProtection="1">
      <alignment horizontal="left"/>
      <protection locked="0"/>
    </xf>
    <xf numFmtId="171" fontId="0" fillId="36" borderId="11" xfId="0" applyNumberFormat="1" applyFont="1" applyFill="1" applyBorder="1" applyAlignment="1" applyProtection="1">
      <alignment horizontal="center"/>
      <protection locked="0"/>
    </xf>
    <xf numFmtId="0" fontId="17" fillId="0" borderId="0" xfId="0" applyFont="1" applyBorder="1" applyAlignment="1" applyProtection="1">
      <alignment/>
      <protection hidden="1"/>
    </xf>
    <xf numFmtId="0" fontId="9" fillId="0" borderId="0" xfId="0" applyFont="1" applyFill="1" applyBorder="1" applyAlignment="1" applyProtection="1">
      <alignment/>
      <protection hidden="1"/>
    </xf>
    <xf numFmtId="0" fontId="11" fillId="0" borderId="18" xfId="0" applyFont="1" applyBorder="1" applyAlignment="1" applyProtection="1">
      <alignment/>
      <protection hidden="1"/>
    </xf>
    <xf numFmtId="0" fontId="11" fillId="0" borderId="12" xfId="0" applyFont="1" applyBorder="1" applyAlignment="1" applyProtection="1">
      <alignment/>
      <protection hidden="1"/>
    </xf>
    <xf numFmtId="0" fontId="11" fillId="0" borderId="11" xfId="0" applyFont="1" applyBorder="1" applyAlignment="1" applyProtection="1">
      <alignment/>
      <protection hidden="1"/>
    </xf>
    <xf numFmtId="0" fontId="11" fillId="38" borderId="11" xfId="0" applyFont="1" applyFill="1" applyBorder="1" applyAlignment="1" applyProtection="1">
      <alignment/>
      <protection locked="0"/>
    </xf>
    <xf numFmtId="0" fontId="0" fillId="0" borderId="12" xfId="0" applyFont="1" applyBorder="1" applyAlignment="1" applyProtection="1">
      <alignment/>
      <protection hidden="1"/>
    </xf>
    <xf numFmtId="167" fontId="5" fillId="35" borderId="31" xfId="0" applyNumberFormat="1" applyFont="1" applyFill="1" applyBorder="1" applyAlignment="1" applyProtection="1">
      <alignment horizontal="right"/>
      <protection hidden="1"/>
    </xf>
    <xf numFmtId="49" fontId="0" fillId="0" borderId="18" xfId="0" applyNumberFormat="1" applyFont="1" applyBorder="1" applyAlignment="1" applyProtection="1">
      <alignment horizontal="left"/>
      <protection hidden="1"/>
    </xf>
    <xf numFmtId="0" fontId="18" fillId="0" borderId="0" xfId="0" applyFont="1" applyAlignment="1" applyProtection="1">
      <alignment/>
      <protection hidden="1"/>
    </xf>
    <xf numFmtId="0" fontId="1" fillId="0" borderId="0" xfId="0" applyFont="1" applyAlignment="1" applyProtection="1">
      <alignment horizontal="right"/>
      <protection hidden="1"/>
    </xf>
    <xf numFmtId="0" fontId="0" fillId="39" borderId="11" xfId="0" applyFont="1" applyFill="1" applyBorder="1" applyAlignment="1" applyProtection="1">
      <alignment horizontal="center"/>
      <protection locked="0"/>
    </xf>
    <xf numFmtId="0" fontId="9" fillId="0" borderId="0" xfId="0" applyFont="1" applyAlignment="1">
      <alignment/>
    </xf>
    <xf numFmtId="0" fontId="21"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horizontal="left" vertical="center"/>
    </xf>
    <xf numFmtId="0" fontId="9" fillId="0" borderId="0" xfId="0" applyFont="1" applyAlignment="1">
      <alignment horizontal="left"/>
    </xf>
    <xf numFmtId="0" fontId="24" fillId="0" borderId="0" xfId="0" applyFont="1" applyAlignment="1">
      <alignment vertical="center"/>
    </xf>
    <xf numFmtId="0" fontId="25" fillId="0" borderId="0" xfId="0" applyFont="1" applyAlignment="1">
      <alignment horizontal="left" vertical="center"/>
    </xf>
    <xf numFmtId="0" fontId="20" fillId="0" borderId="0" xfId="0" applyFont="1" applyAlignment="1">
      <alignment horizontal="left" vertical="center"/>
    </xf>
    <xf numFmtId="0" fontId="26" fillId="0" borderId="0" xfId="53" applyFont="1" applyAlignment="1" applyProtection="1">
      <alignment horizontal="left" vertical="center"/>
      <protection/>
    </xf>
    <xf numFmtId="0" fontId="72" fillId="0" borderId="0" xfId="0" applyFont="1" applyAlignment="1">
      <alignment horizontal="left" vertical="center"/>
    </xf>
    <xf numFmtId="0" fontId="17" fillId="0" borderId="0" xfId="0" applyFont="1" applyAlignment="1" applyProtection="1">
      <alignment/>
      <protection hidden="1"/>
    </xf>
    <xf numFmtId="0" fontId="27" fillId="0" borderId="0" xfId="0" applyFont="1" applyBorder="1" applyAlignment="1" applyProtection="1">
      <alignment/>
      <protection hidden="1"/>
    </xf>
    <xf numFmtId="0" fontId="28" fillId="0" borderId="0" xfId="0" applyFont="1" applyAlignment="1" applyProtection="1">
      <alignment/>
      <protection hidden="1"/>
    </xf>
    <xf numFmtId="0" fontId="28" fillId="0" borderId="0" xfId="0" applyFont="1" applyAlignment="1">
      <alignment/>
    </xf>
    <xf numFmtId="0" fontId="28" fillId="0" borderId="0" xfId="0" applyFont="1" applyBorder="1" applyAlignment="1">
      <alignment/>
    </xf>
    <xf numFmtId="0" fontId="28" fillId="0" borderId="0" xfId="0" applyFont="1" applyBorder="1" applyAlignment="1" applyProtection="1">
      <alignment/>
      <protection hidden="1"/>
    </xf>
    <xf numFmtId="177" fontId="1" fillId="36" borderId="11" xfId="0" applyNumberFormat="1" applyFont="1" applyFill="1" applyBorder="1" applyAlignment="1" applyProtection="1">
      <alignment/>
      <protection locked="0"/>
    </xf>
    <xf numFmtId="0" fontId="0" fillId="0" borderId="15" xfId="0" applyFont="1" applyFill="1" applyBorder="1" applyAlignment="1" applyProtection="1">
      <alignment horizontal="right"/>
      <protection hidden="1"/>
    </xf>
    <xf numFmtId="0" fontId="1" fillId="0" borderId="13" xfId="0" applyFont="1" applyFill="1" applyBorder="1" applyAlignment="1" applyProtection="1">
      <alignment/>
      <protection hidden="1"/>
    </xf>
    <xf numFmtId="0" fontId="0" fillId="0" borderId="20" xfId="0" applyBorder="1" applyAlignment="1">
      <alignment/>
    </xf>
    <xf numFmtId="177" fontId="6" fillId="0" borderId="23" xfId="0" applyNumberFormat="1" applyFont="1" applyBorder="1" applyAlignment="1" applyProtection="1">
      <alignment/>
      <protection hidden="1"/>
    </xf>
    <xf numFmtId="0" fontId="0" fillId="0" borderId="26" xfId="0" applyFont="1" applyBorder="1" applyAlignment="1" applyProtection="1">
      <alignment/>
      <protection hidden="1"/>
    </xf>
    <xf numFmtId="0" fontId="7" fillId="0" borderId="21" xfId="0" applyFont="1" applyBorder="1" applyAlignment="1" applyProtection="1">
      <alignment/>
      <protection hidden="1"/>
    </xf>
    <xf numFmtId="3" fontId="7" fillId="0" borderId="21" xfId="0" applyNumberFormat="1" applyFont="1" applyBorder="1" applyAlignment="1" applyProtection="1">
      <alignment/>
      <protection hidden="1"/>
    </xf>
    <xf numFmtId="3" fontId="7" fillId="0" borderId="26" xfId="0" applyNumberFormat="1" applyFont="1" applyBorder="1" applyAlignment="1" applyProtection="1">
      <alignment/>
      <protection hidden="1"/>
    </xf>
    <xf numFmtId="0" fontId="1" fillId="0" borderId="0" xfId="0" applyFont="1" applyAlignment="1" applyProtection="1">
      <alignment/>
      <protection hidden="1"/>
    </xf>
    <xf numFmtId="0" fontId="1" fillId="0" borderId="0" xfId="0" applyFont="1" applyAlignment="1">
      <alignment/>
    </xf>
    <xf numFmtId="3" fontId="6" fillId="0" borderId="11" xfId="0" applyNumberFormat="1" applyFont="1" applyFill="1" applyBorder="1" applyAlignment="1" applyProtection="1">
      <alignment horizontal="center"/>
      <protection hidden="1"/>
    </xf>
    <xf numFmtId="174" fontId="6" fillId="0" borderId="11" xfId="0" applyNumberFormat="1" applyFont="1" applyFill="1" applyBorder="1" applyAlignment="1" applyProtection="1">
      <alignment horizontal="center"/>
      <protection hidden="1"/>
    </xf>
    <xf numFmtId="0" fontId="29" fillId="0" borderId="0" xfId="0" applyFont="1" applyAlignment="1" applyProtection="1">
      <alignment/>
      <protection hidden="1"/>
    </xf>
    <xf numFmtId="0" fontId="73" fillId="0" borderId="0" xfId="0" applyFont="1" applyAlignment="1" applyProtection="1">
      <alignment/>
      <protection hidden="1"/>
    </xf>
    <xf numFmtId="0" fontId="12" fillId="0" borderId="0" xfId="0" applyFont="1" applyAlignment="1" applyProtection="1">
      <alignment/>
      <protection hidden="1"/>
    </xf>
    <xf numFmtId="49" fontId="1" fillId="0" borderId="10" xfId="0" applyNumberFormat="1" applyFont="1" applyFill="1" applyBorder="1" applyAlignment="1" applyProtection="1">
      <alignment horizontal="right"/>
      <protection hidden="1"/>
    </xf>
    <xf numFmtId="0" fontId="1" fillId="36" borderId="11" xfId="0" applyFont="1" applyFill="1" applyBorder="1" applyAlignment="1" applyProtection="1">
      <alignment horizontal="center"/>
      <protection locked="0"/>
    </xf>
    <xf numFmtId="0" fontId="17" fillId="0" borderId="18" xfId="0" applyFont="1" applyFill="1" applyBorder="1" applyAlignment="1" applyProtection="1">
      <alignment horizontal="left" wrapText="1"/>
      <protection hidden="1"/>
    </xf>
    <xf numFmtId="0" fontId="17" fillId="0" borderId="19" xfId="0" applyFont="1" applyFill="1" applyBorder="1" applyAlignment="1" applyProtection="1">
      <alignment horizontal="left" wrapText="1"/>
      <protection hidden="1"/>
    </xf>
    <xf numFmtId="0" fontId="17" fillId="0" borderId="12" xfId="0" applyFont="1" applyFill="1" applyBorder="1" applyAlignment="1" applyProtection="1">
      <alignment horizontal="left" wrapText="1"/>
      <protection hidden="1"/>
    </xf>
    <xf numFmtId="49" fontId="29" fillId="0" borderId="0" xfId="0" applyNumberFormat="1" applyFont="1" applyAlignment="1" applyProtection="1">
      <alignment horizontal="center"/>
      <protection hidden="1"/>
    </xf>
    <xf numFmtId="0" fontId="29" fillId="0" borderId="0" xfId="0" applyFont="1" applyAlignment="1" applyProtection="1">
      <alignment horizontal="center"/>
      <protection hidden="1"/>
    </xf>
    <xf numFmtId="0" fontId="17" fillId="0" borderId="21" xfId="0" applyFont="1" applyBorder="1" applyAlignment="1" applyProtection="1">
      <alignment horizontal="center"/>
      <protection hidden="1"/>
    </xf>
    <xf numFmtId="0" fontId="74" fillId="0" borderId="0" xfId="53" applyFont="1" applyAlignment="1" applyProtection="1">
      <alignment horizontal="left" vertical="center" wrapText="1"/>
      <protection/>
    </xf>
    <xf numFmtId="0" fontId="20" fillId="0" borderId="0" xfId="0" applyFont="1" applyAlignment="1">
      <alignment horizontal="center" vertical="center"/>
    </xf>
    <xf numFmtId="0" fontId="24" fillId="0" borderId="0" xfId="0" applyFont="1" applyAlignment="1">
      <alignment horizontal="left" vertical="center" wrapText="1"/>
    </xf>
    <xf numFmtId="0" fontId="74" fillId="0" borderId="0" xfId="53" applyFont="1" applyAlignment="1" applyProtection="1">
      <alignment horizontal="left"/>
      <protection/>
    </xf>
    <xf numFmtId="0" fontId="15" fillId="36" borderId="18" xfId="53" applyFont="1" applyFill="1" applyBorder="1" applyAlignment="1" applyProtection="1">
      <alignment horizontal="left"/>
      <protection locked="0"/>
    </xf>
    <xf numFmtId="0" fontId="15" fillId="36" borderId="19" xfId="53" applyFont="1" applyFill="1" applyBorder="1" applyAlignment="1" applyProtection="1">
      <alignment horizontal="left"/>
      <protection locked="0"/>
    </xf>
    <xf numFmtId="0" fontId="15" fillId="36" borderId="12" xfId="53" applyFont="1" applyFill="1" applyBorder="1" applyAlignment="1" applyProtection="1">
      <alignment horizontal="left"/>
      <protection locked="0"/>
    </xf>
    <xf numFmtId="49" fontId="0" fillId="36" borderId="18" xfId="0" applyNumberFormat="1" applyFont="1" applyFill="1" applyBorder="1" applyAlignment="1" applyProtection="1">
      <alignment horizontal="left"/>
      <protection locked="0"/>
    </xf>
    <xf numFmtId="49" fontId="0" fillId="36" borderId="19" xfId="0" applyNumberFormat="1" applyFont="1" applyFill="1" applyBorder="1" applyAlignment="1" applyProtection="1">
      <alignment horizontal="left"/>
      <protection locked="0"/>
    </xf>
    <xf numFmtId="49" fontId="0" fillId="36" borderId="12" xfId="0" applyNumberFormat="1" applyFont="1" applyFill="1" applyBorder="1" applyAlignment="1" applyProtection="1">
      <alignment horizontal="left"/>
      <protection locked="0"/>
    </xf>
    <xf numFmtId="0" fontId="9" fillId="36" borderId="18" xfId="0" applyFont="1" applyFill="1" applyBorder="1" applyAlignment="1" applyProtection="1">
      <alignment/>
      <protection locked="0"/>
    </xf>
    <xf numFmtId="0" fontId="9" fillId="36" borderId="19" xfId="0" applyFont="1" applyFill="1" applyBorder="1" applyAlignment="1" applyProtection="1">
      <alignment/>
      <protection locked="0"/>
    </xf>
    <xf numFmtId="0" fontId="9" fillId="36" borderId="12" xfId="0" applyFont="1" applyFill="1" applyBorder="1" applyAlignment="1" applyProtection="1">
      <alignment/>
      <protection locked="0"/>
    </xf>
    <xf numFmtId="0" fontId="8" fillId="0" borderId="0" xfId="0" applyFont="1" applyAlignment="1" applyProtection="1">
      <alignment horizontal="center"/>
      <protection hidden="1"/>
    </xf>
    <xf numFmtId="49" fontId="9" fillId="36" borderId="18" xfId="0" applyNumberFormat="1" applyFont="1" applyFill="1" applyBorder="1" applyAlignment="1" applyProtection="1">
      <alignment/>
      <protection locked="0"/>
    </xf>
    <xf numFmtId="49" fontId="9" fillId="36" borderId="19" xfId="0" applyNumberFormat="1" applyFont="1" applyFill="1" applyBorder="1" applyAlignment="1" applyProtection="1">
      <alignment/>
      <protection locked="0"/>
    </xf>
    <xf numFmtId="49" fontId="9" fillId="36" borderId="12" xfId="0" applyNumberFormat="1" applyFont="1" applyFill="1" applyBorder="1" applyAlignment="1" applyProtection="1">
      <alignment/>
      <protection locked="0"/>
    </xf>
    <xf numFmtId="0" fontId="11" fillId="38" borderId="18" xfId="0" applyFont="1" applyFill="1" applyBorder="1" applyAlignment="1" applyProtection="1">
      <alignment/>
      <protection locked="0"/>
    </xf>
    <xf numFmtId="0" fontId="11" fillId="38" borderId="12" xfId="0" applyFont="1" applyFill="1" applyBorder="1" applyAlignment="1" applyProtection="1">
      <alignment/>
      <protection locked="0"/>
    </xf>
    <xf numFmtId="0" fontId="0" fillId="36" borderId="19" xfId="0" applyFont="1" applyFill="1" applyBorder="1" applyAlignment="1" applyProtection="1">
      <alignment horizontal="left"/>
      <protection locked="0"/>
    </xf>
    <xf numFmtId="0" fontId="0" fillId="36" borderId="12" xfId="0" applyFont="1" applyFill="1" applyBorder="1" applyAlignment="1" applyProtection="1">
      <alignment horizontal="left"/>
      <protection locked="0"/>
    </xf>
    <xf numFmtId="0" fontId="0" fillId="36" borderId="18" xfId="0" applyFont="1" applyFill="1" applyBorder="1" applyAlignment="1" applyProtection="1">
      <alignment horizontal="left"/>
      <protection locked="0"/>
    </xf>
    <xf numFmtId="0" fontId="0" fillId="0" borderId="0" xfId="0" applyFont="1" applyBorder="1" applyAlignment="1" applyProtection="1">
      <alignment horizontal="center" wrapText="1"/>
      <protection hidden="1"/>
    </xf>
    <xf numFmtId="0" fontId="0" fillId="0" borderId="0" xfId="0" applyFont="1" applyBorder="1" applyAlignment="1" applyProtection="1">
      <alignment horizontal="center" wrapText="1"/>
      <protection hidden="1"/>
    </xf>
    <xf numFmtId="0" fontId="0" fillId="0" borderId="21" xfId="0" applyFont="1" applyBorder="1" applyAlignment="1" applyProtection="1">
      <alignment horizontal="center" wrapText="1"/>
      <protection hidden="1"/>
    </xf>
    <xf numFmtId="49" fontId="8" fillId="0" borderId="0" xfId="0" applyNumberFormat="1" applyFont="1" applyAlignment="1" applyProtection="1">
      <alignment horizontal="center"/>
      <protection hidden="1"/>
    </xf>
    <xf numFmtId="0" fontId="8" fillId="0" borderId="0" xfId="0" applyFont="1" applyBorder="1" applyAlignment="1" applyProtection="1">
      <alignment horizontal="center"/>
      <protection hidden="1"/>
    </xf>
    <xf numFmtId="0" fontId="0" fillId="0" borderId="0" xfId="0" applyAlignment="1" applyProtection="1">
      <alignment horizontal="left"/>
      <protection hidden="1"/>
    </xf>
    <xf numFmtId="49" fontId="75" fillId="0" borderId="21" xfId="0" applyNumberFormat="1" applyFont="1" applyBorder="1" applyAlignment="1" applyProtection="1">
      <alignment horizontal="left" vertical="center" wrapText="1"/>
      <protection hidden="1"/>
    </xf>
    <xf numFmtId="0" fontId="13" fillId="0" borderId="11" xfId="0" applyFont="1" applyBorder="1" applyAlignment="1" applyProtection="1">
      <alignment horizontal="center"/>
      <protection hidden="1"/>
    </xf>
    <xf numFmtId="49" fontId="6" fillId="0" borderId="11" xfId="0" applyNumberFormat="1" applyFont="1" applyBorder="1" applyAlignment="1" applyProtection="1">
      <alignment horizontal="center"/>
      <protection hidden="1"/>
    </xf>
    <xf numFmtId="0" fontId="16" fillId="0" borderId="18" xfId="0" applyFont="1" applyFill="1" applyBorder="1" applyAlignment="1" applyProtection="1">
      <alignment horizontal="left" wrapText="1"/>
      <protection hidden="1"/>
    </xf>
    <xf numFmtId="0" fontId="16" fillId="0" borderId="19" xfId="0" applyFont="1" applyFill="1" applyBorder="1" applyAlignment="1" applyProtection="1">
      <alignment horizontal="left" wrapText="1"/>
      <protection hidden="1"/>
    </xf>
    <xf numFmtId="0" fontId="16" fillId="0" borderId="12" xfId="0" applyFont="1" applyFill="1" applyBorder="1" applyAlignment="1" applyProtection="1">
      <alignment horizontal="left" wrapText="1"/>
      <protection hidden="1"/>
    </xf>
    <xf numFmtId="0" fontId="0" fillId="0" borderId="21" xfId="0" applyBorder="1" applyAlignment="1" applyProtection="1">
      <alignment horizontal="center"/>
      <protection hidden="1"/>
    </xf>
    <xf numFmtId="0" fontId="0" fillId="0" borderId="21"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acha.org/content/ach-network" TargetMode="External" /><Relationship Id="rId2" Type="http://schemas.openxmlformats.org/officeDocument/2006/relationships/hyperlink" Target="mailto:Jennifer.A.Goodwin@ins.nh.gov" TargetMode="External" /><Relationship Id="rId3" Type="http://schemas.openxmlformats.org/officeDocument/2006/relationships/hyperlink" Target="mailto:jennifer.a.goodwin@ins.nh.gov;%20amy.j.duhaime@ins.nh.gov"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G55"/>
  <sheetViews>
    <sheetView showGridLines="0" zoomScalePageLayoutView="0" workbookViewId="0" topLeftCell="A1">
      <selection activeCell="B18" sqref="B18"/>
    </sheetView>
  </sheetViews>
  <sheetFormatPr defaultColWidth="9.140625" defaultRowHeight="12.75"/>
  <cols>
    <col min="1" max="1" width="4.00390625" style="0" customWidth="1"/>
    <col min="2" max="2" width="15.7109375" style="0" customWidth="1"/>
    <col min="3" max="4" width="60.7109375" style="0" customWidth="1"/>
    <col min="5" max="6" width="50.7109375" style="0" customWidth="1"/>
  </cols>
  <sheetData>
    <row r="1" spans="2:4" ht="18">
      <c r="B1" s="30">
        <f ca="1">NOW()</f>
        <v>44937.65388449074</v>
      </c>
      <c r="C1" s="331" t="s">
        <v>76</v>
      </c>
      <c r="D1" s="331"/>
    </row>
    <row r="2" spans="2:4" ht="18">
      <c r="B2" s="9" t="s">
        <v>307</v>
      </c>
      <c r="C2" s="331" t="s">
        <v>117</v>
      </c>
      <c r="D2" s="331"/>
    </row>
    <row r="3" spans="2:4" ht="18">
      <c r="B3" s="9" t="s">
        <v>513</v>
      </c>
      <c r="C3" s="330"/>
      <c r="D3" s="330"/>
    </row>
    <row r="4" spans="2:4" ht="18">
      <c r="B4" s="28"/>
      <c r="C4" s="331" t="s">
        <v>77</v>
      </c>
      <c r="D4" s="331"/>
    </row>
    <row r="5" spans="2:4" ht="18">
      <c r="B5" s="27"/>
      <c r="C5" s="330" t="s">
        <v>410</v>
      </c>
      <c r="D5" s="331"/>
    </row>
    <row r="6" spans="2:6" ht="18">
      <c r="B6" s="12"/>
      <c r="C6" s="330" t="s">
        <v>411</v>
      </c>
      <c r="D6" s="330"/>
      <c r="E6" s="1"/>
      <c r="F6" s="1"/>
    </row>
    <row r="7" spans="2:6" ht="12.75">
      <c r="B7" s="12"/>
      <c r="C7" s="12"/>
      <c r="D7" s="12"/>
      <c r="E7" s="1"/>
      <c r="F7" s="1"/>
    </row>
    <row r="8" spans="2:6" ht="15">
      <c r="B8" s="100"/>
      <c r="C8" s="66"/>
      <c r="D8" s="12"/>
      <c r="E8" s="1"/>
      <c r="F8" s="1"/>
    </row>
    <row r="9" spans="2:6" s="306" customFormat="1" ht="18.75">
      <c r="B9" s="332" t="s">
        <v>290</v>
      </c>
      <c r="C9" s="332"/>
      <c r="D9" s="332"/>
      <c r="E9" s="307"/>
      <c r="F9" s="307"/>
    </row>
    <row r="10" spans="2:6" s="306" customFormat="1" ht="85.5" customHeight="1">
      <c r="B10" s="327" t="s">
        <v>288</v>
      </c>
      <c r="C10" s="328"/>
      <c r="D10" s="329"/>
      <c r="E10" s="307"/>
      <c r="F10" s="307"/>
    </row>
    <row r="11" spans="2:6" s="306" customFormat="1" ht="18.75">
      <c r="B11" s="303"/>
      <c r="C11" s="305"/>
      <c r="D11" s="305"/>
      <c r="E11" s="307"/>
      <c r="F11" s="307"/>
    </row>
    <row r="12" spans="2:7" s="306" customFormat="1" ht="18.75">
      <c r="B12" s="304" t="s">
        <v>202</v>
      </c>
      <c r="C12" s="308"/>
      <c r="D12" s="308"/>
      <c r="E12" s="307"/>
      <c r="F12" s="307"/>
      <c r="G12" s="307"/>
    </row>
    <row r="13" spans="2:4" s="306" customFormat="1" ht="18.75">
      <c r="B13" s="303" t="s">
        <v>387</v>
      </c>
      <c r="C13" s="305"/>
      <c r="D13" s="305"/>
    </row>
    <row r="14" spans="2:6" s="306" customFormat="1" ht="18.75">
      <c r="B14" s="303" t="s">
        <v>511</v>
      </c>
      <c r="C14" s="305"/>
      <c r="D14" s="305"/>
      <c r="E14" s="307"/>
      <c r="F14" s="307"/>
    </row>
    <row r="15" spans="2:6" s="306" customFormat="1" ht="18.75">
      <c r="B15" s="303" t="s">
        <v>388</v>
      </c>
      <c r="C15" s="305"/>
      <c r="D15" s="305"/>
      <c r="E15" s="307"/>
      <c r="F15" s="307"/>
    </row>
    <row r="16" spans="2:4" s="306" customFormat="1" ht="18.75">
      <c r="B16" s="303" t="s">
        <v>199</v>
      </c>
      <c r="C16" s="305"/>
      <c r="D16" s="305"/>
    </row>
    <row r="17" spans="2:4" s="306" customFormat="1" ht="18.75">
      <c r="B17" s="323" t="s">
        <v>521</v>
      </c>
      <c r="C17" s="305"/>
      <c r="D17" s="305"/>
    </row>
    <row r="18" spans="2:4" s="306" customFormat="1" ht="18.75">
      <c r="B18" s="303" t="s">
        <v>502</v>
      </c>
      <c r="C18" s="305"/>
      <c r="D18" s="305"/>
    </row>
    <row r="19" spans="2:4" s="306" customFormat="1" ht="18.75">
      <c r="B19" s="303" t="s">
        <v>412</v>
      </c>
      <c r="C19" s="305"/>
      <c r="D19" s="305"/>
    </row>
    <row r="20" spans="2:4" s="306" customFormat="1" ht="18.75">
      <c r="B20" s="323" t="s">
        <v>389</v>
      </c>
      <c r="C20" s="305"/>
      <c r="D20" s="305"/>
    </row>
    <row r="21" spans="2:4" s="306" customFormat="1" ht="18.75">
      <c r="B21" s="323" t="s">
        <v>503</v>
      </c>
      <c r="C21" s="305"/>
      <c r="D21" s="305"/>
    </row>
    <row r="22" spans="2:4" s="306" customFormat="1" ht="18.75">
      <c r="B22" s="323" t="s">
        <v>504</v>
      </c>
      <c r="C22" s="305"/>
      <c r="D22" s="305"/>
    </row>
    <row r="23" spans="2:4" s="306" customFormat="1" ht="18.75">
      <c r="B23" s="303" t="s">
        <v>505</v>
      </c>
      <c r="C23" s="305"/>
      <c r="D23" s="305"/>
    </row>
    <row r="24" spans="2:4" s="306" customFormat="1" ht="18.75">
      <c r="B24" s="303" t="s">
        <v>390</v>
      </c>
      <c r="C24" s="305"/>
      <c r="D24" s="305"/>
    </row>
    <row r="25" spans="2:4" s="306" customFormat="1" ht="18.75">
      <c r="B25" s="303"/>
      <c r="C25" s="305"/>
      <c r="D25" s="305"/>
    </row>
    <row r="26" spans="2:4" s="306" customFormat="1" ht="18">
      <c r="B26" s="322" t="s">
        <v>508</v>
      </c>
      <c r="C26" s="305"/>
      <c r="D26" s="305"/>
    </row>
    <row r="27" spans="2:4" s="306" customFormat="1" ht="18">
      <c r="B27" s="322" t="s">
        <v>514</v>
      </c>
      <c r="C27" s="305"/>
      <c r="D27" s="305"/>
    </row>
    <row r="28" spans="2:4" s="306" customFormat="1" ht="18">
      <c r="B28" s="322" t="s">
        <v>510</v>
      </c>
      <c r="C28" s="305"/>
      <c r="D28" s="305"/>
    </row>
    <row r="29" spans="2:4" ht="15">
      <c r="B29" s="100"/>
      <c r="C29" s="66"/>
      <c r="D29" s="12"/>
    </row>
    <row r="30" spans="2:4" s="306" customFormat="1" ht="18.75">
      <c r="B30" s="304" t="s">
        <v>200</v>
      </c>
      <c r="C30" s="305"/>
      <c r="D30" s="305"/>
    </row>
    <row r="31" spans="2:4" s="306" customFormat="1" ht="18.75">
      <c r="B31" s="303" t="s">
        <v>391</v>
      </c>
      <c r="C31" s="305"/>
      <c r="D31" s="305"/>
    </row>
    <row r="32" spans="2:4" s="306" customFormat="1" ht="18.75">
      <c r="B32" s="303" t="s">
        <v>509</v>
      </c>
      <c r="C32" s="305"/>
      <c r="D32" s="305"/>
    </row>
    <row r="33" spans="2:4" s="306" customFormat="1" ht="18.75">
      <c r="B33" s="303" t="s">
        <v>414</v>
      </c>
      <c r="C33" s="305"/>
      <c r="D33" s="305"/>
    </row>
    <row r="34" spans="2:4" s="306" customFormat="1" ht="18.75">
      <c r="B34" s="303"/>
      <c r="C34" s="305"/>
      <c r="D34" s="305"/>
    </row>
    <row r="35" spans="2:4" s="306" customFormat="1" ht="18.75">
      <c r="B35" s="303" t="s">
        <v>392</v>
      </c>
      <c r="C35" s="305"/>
      <c r="D35" s="305"/>
    </row>
    <row r="36" spans="2:4" s="306" customFormat="1" ht="18.75">
      <c r="B36" s="303" t="s">
        <v>201</v>
      </c>
      <c r="C36" s="305"/>
      <c r="D36" s="305"/>
    </row>
    <row r="37" spans="2:4" s="306" customFormat="1" ht="18.75">
      <c r="B37" s="303"/>
      <c r="C37" s="305"/>
      <c r="D37" s="305"/>
    </row>
    <row r="38" spans="2:4" s="306" customFormat="1" ht="18.75">
      <c r="B38" s="303" t="s">
        <v>393</v>
      </c>
      <c r="C38" s="305"/>
      <c r="D38" s="305"/>
    </row>
    <row r="39" spans="2:4" s="306" customFormat="1" ht="18.75">
      <c r="B39" s="303" t="s">
        <v>413</v>
      </c>
      <c r="C39" s="305"/>
      <c r="D39" s="305"/>
    </row>
    <row r="40" spans="2:4" ht="15">
      <c r="B40" s="100"/>
      <c r="C40" s="12"/>
      <c r="D40" s="12"/>
    </row>
    <row r="41" spans="2:4" ht="12.75">
      <c r="B41" s="12"/>
      <c r="C41" s="12"/>
      <c r="D41" s="12"/>
    </row>
    <row r="42" spans="2:4" ht="12.75">
      <c r="B42" s="12"/>
      <c r="C42" s="12"/>
      <c r="D42" s="12"/>
    </row>
    <row r="43" spans="2:4" ht="12.75">
      <c r="B43" s="12"/>
      <c r="C43" s="12"/>
      <c r="D43" s="12"/>
    </row>
    <row r="44" spans="2:4" ht="12.75">
      <c r="B44" s="12"/>
      <c r="C44" s="12"/>
      <c r="D44" s="12"/>
    </row>
    <row r="45" spans="2:4" ht="12.75">
      <c r="B45" s="12"/>
      <c r="C45" s="12"/>
      <c r="D45" s="12"/>
    </row>
    <row r="46" spans="2:4" ht="12.75">
      <c r="B46" s="12"/>
      <c r="C46" s="12"/>
      <c r="D46" s="12"/>
    </row>
    <row r="47" spans="2:4" ht="12.75">
      <c r="B47" s="12"/>
      <c r="C47" s="12"/>
      <c r="D47" s="12"/>
    </row>
    <row r="48" spans="2:4" ht="12.75">
      <c r="B48" s="12"/>
      <c r="C48" s="12"/>
      <c r="D48" s="12"/>
    </row>
    <row r="49" spans="2:4" ht="12.75">
      <c r="B49" s="12"/>
      <c r="C49" s="12"/>
      <c r="D49" s="12"/>
    </row>
    <row r="50" spans="2:4" ht="12.75">
      <c r="B50" s="12"/>
      <c r="C50" s="12"/>
      <c r="D50" s="12"/>
    </row>
    <row r="51" spans="2:4" ht="12.75">
      <c r="B51" s="12"/>
      <c r="C51" s="12"/>
      <c r="D51" s="12"/>
    </row>
    <row r="52" spans="2:4" ht="12.75">
      <c r="B52" s="12"/>
      <c r="C52" s="12"/>
      <c r="D52" s="12"/>
    </row>
    <row r="53" spans="2:4" ht="12.75">
      <c r="B53" s="12"/>
      <c r="C53" s="12"/>
      <c r="D53" s="12"/>
    </row>
    <row r="54" spans="2:4" ht="12.75">
      <c r="B54" s="12"/>
      <c r="C54" s="12"/>
      <c r="D54" s="12"/>
    </row>
    <row r="55" spans="2:4" ht="12.75">
      <c r="B55" s="12"/>
      <c r="C55" s="12"/>
      <c r="D55" s="12"/>
    </row>
  </sheetData>
  <sheetProtection password="D313" sheet="1"/>
  <mergeCells count="8">
    <mergeCell ref="B10:D10"/>
    <mergeCell ref="C5:D5"/>
    <mergeCell ref="C1:D1"/>
    <mergeCell ref="C2:D2"/>
    <mergeCell ref="C3:D3"/>
    <mergeCell ref="C4:D4"/>
    <mergeCell ref="C6:D6"/>
    <mergeCell ref="B9:D9"/>
  </mergeCells>
  <printOptions/>
  <pageMargins left="0.75" right="0.75" top="1" bottom="1" header="0.5" footer="0.5"/>
  <pageSetup fitToHeight="1" fitToWidth="1" horizontalDpi="600" verticalDpi="600" orientation="landscape" scale="57" r:id="rId2"/>
  <headerFooter alignWithMargins="0">
    <oddFooter xml:space="preserve">&amp;C&amp;A  </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E42"/>
  <sheetViews>
    <sheetView zoomScalePageLayoutView="0" workbookViewId="0" topLeftCell="A1">
      <selection activeCell="B18" sqref="B18"/>
    </sheetView>
  </sheetViews>
  <sheetFormatPr defaultColWidth="9.140625" defaultRowHeight="12.75"/>
  <cols>
    <col min="1" max="1" width="14.8515625" style="293" customWidth="1"/>
    <col min="2" max="2" width="63.00390625" style="293" bestFit="1" customWidth="1"/>
    <col min="3" max="3" width="22.7109375" style="293" customWidth="1"/>
    <col min="4" max="4" width="15.7109375" style="293" customWidth="1"/>
    <col min="5" max="5" width="26.00390625" style="293" bestFit="1" customWidth="1"/>
    <col min="6" max="6" width="14.8515625" style="293" bestFit="1" customWidth="1"/>
    <col min="7" max="16384" width="9.140625" style="293" customWidth="1"/>
  </cols>
  <sheetData>
    <row r="1" spans="1:4" ht="15.75" customHeight="1">
      <c r="A1" s="334" t="s">
        <v>367</v>
      </c>
      <c r="B1" s="334"/>
      <c r="C1" s="334"/>
      <c r="D1" s="334"/>
    </row>
    <row r="2" spans="1:4" ht="15.75" customHeight="1">
      <c r="A2" s="334" t="s">
        <v>400</v>
      </c>
      <c r="B2" s="334"/>
      <c r="C2" s="334"/>
      <c r="D2" s="334"/>
    </row>
    <row r="3" spans="1:4" ht="15.75" customHeight="1">
      <c r="A3" s="334" t="s">
        <v>401</v>
      </c>
      <c r="B3" s="334"/>
      <c r="C3" s="334"/>
      <c r="D3" s="334"/>
    </row>
    <row r="4" ht="10.5" customHeight="1">
      <c r="A4" s="294"/>
    </row>
    <row r="5" ht="15.75">
      <c r="A5" s="295" t="s">
        <v>402</v>
      </c>
    </row>
    <row r="6" ht="15.75">
      <c r="A6" s="296" t="s">
        <v>368</v>
      </c>
    </row>
    <row r="7" ht="15.75">
      <c r="A7" s="294"/>
    </row>
    <row r="8" ht="15.75">
      <c r="A8" s="295" t="s">
        <v>369</v>
      </c>
    </row>
    <row r="9" spans="1:5" ht="35.25" customHeight="1">
      <c r="A9" s="335" t="s">
        <v>370</v>
      </c>
      <c r="B9" s="335"/>
      <c r="C9" s="335"/>
      <c r="D9" s="335"/>
      <c r="E9" s="335"/>
    </row>
    <row r="10" ht="15.75">
      <c r="A10" s="296" t="s">
        <v>371</v>
      </c>
    </row>
    <row r="11" spans="1:3" ht="15.75">
      <c r="A11" s="297"/>
      <c r="B11" s="298" t="s">
        <v>403</v>
      </c>
      <c r="C11" s="298" t="s">
        <v>372</v>
      </c>
    </row>
    <row r="12" spans="1:3" ht="15.75">
      <c r="A12" s="297"/>
      <c r="B12" s="298" t="s">
        <v>404</v>
      </c>
      <c r="C12" s="298" t="s">
        <v>373</v>
      </c>
    </row>
    <row r="13" spans="2:3" ht="15.75">
      <c r="B13" s="296" t="s">
        <v>374</v>
      </c>
      <c r="C13" s="298" t="s">
        <v>375</v>
      </c>
    </row>
    <row r="14" spans="1:3" ht="15.75">
      <c r="A14" s="297"/>
      <c r="B14" s="298" t="s">
        <v>405</v>
      </c>
      <c r="C14" s="298" t="s">
        <v>376</v>
      </c>
    </row>
    <row r="15" ht="9.75" customHeight="1">
      <c r="A15" s="296"/>
    </row>
    <row r="16" ht="15.75">
      <c r="A16" s="295" t="s">
        <v>377</v>
      </c>
    </row>
    <row r="17" ht="15.75">
      <c r="A17" s="296" t="s">
        <v>378</v>
      </c>
    </row>
    <row r="18" ht="15.75">
      <c r="A18" s="296"/>
    </row>
    <row r="19" ht="15.75">
      <c r="A19" s="295" t="s">
        <v>379</v>
      </c>
    </row>
    <row r="20" ht="8.25" customHeight="1">
      <c r="A20" s="296"/>
    </row>
    <row r="21" ht="15.75">
      <c r="A21" s="299" t="s">
        <v>380</v>
      </c>
    </row>
    <row r="22" spans="1:5" ht="15">
      <c r="A22" s="336" t="s">
        <v>512</v>
      </c>
      <c r="B22" s="336"/>
      <c r="C22" s="336"/>
      <c r="D22" s="336"/>
      <c r="E22" s="336"/>
    </row>
    <row r="23" spans="1:5" ht="33.75" customHeight="1">
      <c r="A23" s="335" t="s">
        <v>516</v>
      </c>
      <c r="B23" s="335"/>
      <c r="C23" s="335"/>
      <c r="D23" s="335"/>
      <c r="E23" s="335"/>
    </row>
    <row r="24" ht="15.75">
      <c r="A24" s="296" t="s">
        <v>406</v>
      </c>
    </row>
    <row r="25" ht="15.75">
      <c r="A25" s="296" t="s">
        <v>381</v>
      </c>
    </row>
    <row r="26" ht="15.75">
      <c r="A26" s="296"/>
    </row>
    <row r="27" ht="15">
      <c r="A27" s="301" t="s">
        <v>382</v>
      </c>
    </row>
    <row r="28" ht="15.75">
      <c r="A28" s="300"/>
    </row>
    <row r="29" ht="15.75">
      <c r="A29" s="299" t="s">
        <v>383</v>
      </c>
    </row>
    <row r="30" ht="15.75">
      <c r="A30" s="296" t="s">
        <v>407</v>
      </c>
    </row>
    <row r="31" ht="15.75">
      <c r="A31" s="296"/>
    </row>
    <row r="32" ht="15.75">
      <c r="A32" s="299" t="s">
        <v>408</v>
      </c>
    </row>
    <row r="33" spans="1:5" ht="32.25" customHeight="1">
      <c r="A33" s="335" t="s">
        <v>516</v>
      </c>
      <c r="B33" s="335"/>
      <c r="C33" s="335"/>
      <c r="D33" s="335"/>
      <c r="E33" s="335"/>
    </row>
    <row r="34" ht="15.75">
      <c r="A34" s="296" t="s">
        <v>406</v>
      </c>
    </row>
    <row r="35" ht="15.75">
      <c r="A35" s="296"/>
    </row>
    <row r="36" ht="15.75">
      <c r="A36" s="302" t="s">
        <v>384</v>
      </c>
    </row>
    <row r="37" ht="15.75">
      <c r="A37" s="296" t="s">
        <v>385</v>
      </c>
    </row>
    <row r="38" ht="15.75">
      <c r="A38" s="296" t="s">
        <v>515</v>
      </c>
    </row>
    <row r="39" spans="1:5" ht="15.75">
      <c r="A39" s="335" t="s">
        <v>386</v>
      </c>
      <c r="B39" s="335"/>
      <c r="C39" s="335"/>
      <c r="D39" s="335"/>
      <c r="E39" s="335"/>
    </row>
    <row r="41" ht="15.75">
      <c r="A41" s="299" t="s">
        <v>409</v>
      </c>
    </row>
    <row r="42" spans="1:5" ht="15">
      <c r="A42" s="333" t="s">
        <v>501</v>
      </c>
      <c r="B42" s="333"/>
      <c r="C42" s="333"/>
      <c r="D42" s="333"/>
      <c r="E42" s="333"/>
    </row>
  </sheetData>
  <sheetProtection password="D313" sheet="1"/>
  <mergeCells count="9">
    <mergeCell ref="A42:E42"/>
    <mergeCell ref="A1:D1"/>
    <mergeCell ref="A2:D2"/>
    <mergeCell ref="A3:D3"/>
    <mergeCell ref="A9:E9"/>
    <mergeCell ref="A23:E23"/>
    <mergeCell ref="A33:E33"/>
    <mergeCell ref="A39:E39"/>
    <mergeCell ref="A22:E22"/>
  </mergeCells>
  <hyperlinks>
    <hyperlink ref="A27" r:id="rId1" display="https://www.nacha.org/content/ach-network"/>
    <hyperlink ref="A22" r:id="rId2" display="mailto:Jennifer.A.Goodwin@ins.nh.gov"/>
    <hyperlink ref="A42:E42" r:id="rId3" display="For ACH Credit or Wire Transfer instructions, email: Jennifer.A.Goodwin@ins.nh.gov and Amy.J.Duhaime@ins.nh.gov"/>
  </hyperlinks>
  <printOptions/>
  <pageMargins left="0.45" right="0.45" top="0.5" bottom="0.5" header="0.3" footer="0.3"/>
  <pageSetup fitToHeight="1" fitToWidth="1" horizontalDpi="600" verticalDpi="600" orientation="portrait" scale="69" r:id="rId4"/>
  <headerFooter>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76"/>
  <sheetViews>
    <sheetView showGridLines="0" zoomScalePageLayoutView="0" workbookViewId="0" topLeftCell="A1">
      <selection activeCell="C27" sqref="C27:D27"/>
    </sheetView>
  </sheetViews>
  <sheetFormatPr defaultColWidth="9.140625" defaultRowHeight="12.75"/>
  <cols>
    <col min="1" max="1" width="20.7109375" style="0" customWidth="1"/>
    <col min="2" max="2" width="15.7109375" style="0" customWidth="1"/>
    <col min="3" max="3" width="60.7109375" style="0" customWidth="1"/>
    <col min="4" max="4" width="15.7109375" style="0" customWidth="1"/>
    <col min="5" max="5" width="21.57421875" style="0" customWidth="1"/>
    <col min="6" max="6" width="4.8515625" style="0" hidden="1" customWidth="1"/>
    <col min="9" max="9" width="23.00390625" style="0" customWidth="1"/>
    <col min="12" max="12" width="26.28125" style="0" customWidth="1"/>
    <col min="13" max="13" width="26.28125" style="0" hidden="1" customWidth="1"/>
  </cols>
  <sheetData>
    <row r="1" spans="1:13" ht="15.75">
      <c r="A1" s="30">
        <f ca="1">NOW()</f>
        <v>44937.65388449074</v>
      </c>
      <c r="B1" s="346" t="s">
        <v>76</v>
      </c>
      <c r="C1" s="346"/>
      <c r="D1" s="346"/>
      <c r="E1" s="12"/>
      <c r="F1" s="75">
        <v>45000</v>
      </c>
      <c r="G1" s="12"/>
      <c r="M1">
        <v>1</v>
      </c>
    </row>
    <row r="2" spans="1:13" ht="15.75">
      <c r="A2" s="9" t="s">
        <v>307</v>
      </c>
      <c r="B2" s="346" t="s">
        <v>117</v>
      </c>
      <c r="C2" s="346"/>
      <c r="D2" s="346"/>
      <c r="E2" s="123"/>
      <c r="F2" s="12"/>
      <c r="G2" s="12"/>
      <c r="M2">
        <v>2</v>
      </c>
    </row>
    <row r="3" spans="1:13" ht="15.75">
      <c r="A3" s="9" t="s">
        <v>524</v>
      </c>
      <c r="B3" s="358" t="s">
        <v>411</v>
      </c>
      <c r="C3" s="358"/>
      <c r="D3" s="358"/>
      <c r="E3" s="12"/>
      <c r="F3" s="12"/>
      <c r="G3" s="12"/>
      <c r="M3">
        <v>3</v>
      </c>
    </row>
    <row r="4" spans="1:13" ht="15.75">
      <c r="A4" s="12"/>
      <c r="B4" s="12"/>
      <c r="C4" s="358"/>
      <c r="D4" s="358"/>
      <c r="E4" s="12"/>
      <c r="F4" s="12"/>
      <c r="G4" s="12"/>
      <c r="M4">
        <v>4</v>
      </c>
    </row>
    <row r="5" spans="1:13" ht="15.75">
      <c r="A5" s="12"/>
      <c r="B5" s="346" t="s">
        <v>77</v>
      </c>
      <c r="C5" s="346"/>
      <c r="D5" s="346"/>
      <c r="E5" s="12"/>
      <c r="F5" s="12"/>
      <c r="G5" s="12"/>
      <c r="M5">
        <v>45</v>
      </c>
    </row>
    <row r="6" spans="1:13" ht="15.75">
      <c r="A6" s="12"/>
      <c r="B6" s="346" t="s">
        <v>299</v>
      </c>
      <c r="C6" s="346"/>
      <c r="D6" s="346"/>
      <c r="E6" s="12"/>
      <c r="F6" s="12"/>
      <c r="G6" s="12"/>
      <c r="M6">
        <v>6</v>
      </c>
    </row>
    <row r="7" spans="1:13" ht="15.75">
      <c r="A7" s="12"/>
      <c r="B7" s="346" t="s">
        <v>410</v>
      </c>
      <c r="C7" s="346"/>
      <c r="D7" s="346"/>
      <c r="E7" s="12"/>
      <c r="F7" s="12"/>
      <c r="G7" s="12"/>
      <c r="M7">
        <v>7</v>
      </c>
    </row>
    <row r="8" spans="1:13" ht="12.75">
      <c r="A8" s="27"/>
      <c r="B8" s="27"/>
      <c r="C8" s="64"/>
      <c r="D8" s="65"/>
      <c r="E8" s="12"/>
      <c r="F8" s="12"/>
      <c r="G8" s="12"/>
      <c r="M8">
        <v>8</v>
      </c>
    </row>
    <row r="9" spans="1:9" ht="12.75">
      <c r="A9" s="9"/>
      <c r="B9" s="9"/>
      <c r="C9" s="6"/>
      <c r="D9" s="291" t="s">
        <v>364</v>
      </c>
      <c r="E9" s="292"/>
      <c r="F9" s="24"/>
      <c r="G9" s="24"/>
      <c r="H9" s="1"/>
      <c r="I9" s="1"/>
    </row>
    <row r="10" spans="1:12" ht="23.25">
      <c r="A10" s="290"/>
      <c r="B10" s="40" t="s">
        <v>363</v>
      </c>
      <c r="C10" s="9"/>
      <c r="D10" s="291" t="s">
        <v>365</v>
      </c>
      <c r="E10" s="292" t="s">
        <v>366</v>
      </c>
      <c r="F10" s="24"/>
      <c r="G10" s="24"/>
      <c r="H10" s="1"/>
      <c r="I10" s="1"/>
      <c r="J10" s="1"/>
      <c r="K10" s="1"/>
      <c r="L10" s="1"/>
    </row>
    <row r="11" spans="1:12" ht="15.75">
      <c r="A11" s="67" t="s">
        <v>78</v>
      </c>
      <c r="B11" s="272"/>
      <c r="C11" s="340"/>
      <c r="D11" s="341"/>
      <c r="E11" s="342"/>
      <c r="F11" s="24"/>
      <c r="G11" s="24"/>
      <c r="H11" s="1"/>
      <c r="I11" s="1"/>
      <c r="J11" s="1"/>
      <c r="K11" s="1"/>
      <c r="L11" s="1"/>
    </row>
    <row r="12" spans="1:12" ht="15.75">
      <c r="A12" s="67" t="s">
        <v>95</v>
      </c>
      <c r="B12" s="67"/>
      <c r="C12" s="340"/>
      <c r="D12" s="341"/>
      <c r="E12" s="342"/>
      <c r="F12" s="24"/>
      <c r="G12" s="24"/>
      <c r="H12" s="1"/>
      <c r="I12" s="1"/>
      <c r="J12" s="1"/>
      <c r="K12" s="1"/>
      <c r="L12" s="1"/>
    </row>
    <row r="13" spans="1:12" ht="15.75">
      <c r="A13" s="67" t="s">
        <v>0</v>
      </c>
      <c r="B13" s="271"/>
      <c r="C13" s="51"/>
      <c r="D13" s="52"/>
      <c r="E13" s="325" t="s">
        <v>300</v>
      </c>
      <c r="F13" s="24"/>
      <c r="G13" s="24"/>
      <c r="H13" s="1"/>
      <c r="I13" s="1"/>
      <c r="J13" s="1"/>
      <c r="K13" s="1"/>
      <c r="L13" s="1"/>
    </row>
    <row r="14" spans="1:12" ht="15.75">
      <c r="A14" s="67" t="s">
        <v>1</v>
      </c>
      <c r="B14" s="271"/>
      <c r="C14" s="51"/>
      <c r="D14" s="52"/>
      <c r="E14" s="192"/>
      <c r="F14" s="24"/>
      <c r="G14" s="24"/>
      <c r="H14" s="1"/>
      <c r="I14" s="1"/>
      <c r="J14" s="1"/>
      <c r="K14" s="1"/>
      <c r="L14" s="1"/>
    </row>
    <row r="15" spans="1:12" ht="15.75">
      <c r="A15" s="67" t="s">
        <v>2</v>
      </c>
      <c r="B15" s="271"/>
      <c r="C15" s="51"/>
      <c r="D15" s="52"/>
      <c r="E15" s="193"/>
      <c r="F15" s="24"/>
      <c r="G15" s="24"/>
      <c r="H15" s="1"/>
      <c r="I15" s="1"/>
      <c r="J15" s="1"/>
      <c r="K15" s="1"/>
      <c r="L15" s="1"/>
    </row>
    <row r="16" spans="1:12" ht="15.75">
      <c r="A16" s="67" t="s">
        <v>3</v>
      </c>
      <c r="B16" s="271"/>
      <c r="C16" s="51"/>
      <c r="D16" s="52"/>
      <c r="E16" s="194"/>
      <c r="F16" s="24"/>
      <c r="G16" s="24"/>
      <c r="H16" s="1"/>
      <c r="I16" s="1"/>
      <c r="J16" s="1"/>
      <c r="K16" s="1"/>
      <c r="L16" s="1"/>
    </row>
    <row r="17" spans="1:12" ht="15.75">
      <c r="A17" s="67" t="s">
        <v>116</v>
      </c>
      <c r="B17" s="271"/>
      <c r="C17" s="55"/>
      <c r="D17" s="68"/>
      <c r="E17" s="195"/>
      <c r="F17" s="24"/>
      <c r="G17" s="24"/>
      <c r="H17" s="1"/>
      <c r="I17" s="1"/>
      <c r="J17" s="1"/>
      <c r="K17" s="1"/>
      <c r="L17" s="1"/>
    </row>
    <row r="18" spans="1:12" ht="15.75">
      <c r="A18" s="103"/>
      <c r="B18" s="103"/>
      <c r="C18" s="104"/>
      <c r="D18" s="104"/>
      <c r="E18" s="105"/>
      <c r="F18" s="24"/>
      <c r="G18" s="24"/>
      <c r="H18" s="1"/>
      <c r="I18" s="1"/>
      <c r="J18" s="1"/>
      <c r="K18" s="1"/>
      <c r="L18" s="1"/>
    </row>
    <row r="19" spans="1:12" ht="15">
      <c r="A19" s="95"/>
      <c r="B19" s="95"/>
      <c r="C19" s="22"/>
      <c r="D19" s="12"/>
      <c r="E19" s="12"/>
      <c r="F19" s="24"/>
      <c r="G19" s="24"/>
      <c r="H19" s="1"/>
      <c r="I19" s="1"/>
      <c r="J19" s="1"/>
      <c r="K19" s="1"/>
      <c r="L19" s="1"/>
    </row>
    <row r="20" spans="1:12" ht="15.75">
      <c r="A20" s="67" t="s">
        <v>94</v>
      </c>
      <c r="B20" s="271"/>
      <c r="C20" s="51"/>
      <c r="D20" s="106" t="s">
        <v>415</v>
      </c>
      <c r="E20" s="309">
        <v>0</v>
      </c>
      <c r="F20" s="1" t="s">
        <v>100</v>
      </c>
      <c r="G20" s="24"/>
      <c r="H20" s="1"/>
      <c r="I20" s="1"/>
      <c r="J20" s="1"/>
      <c r="K20" s="1"/>
      <c r="L20" s="1"/>
    </row>
    <row r="21" spans="1:12" ht="15.75">
      <c r="A21" s="103"/>
      <c r="B21" s="103"/>
      <c r="C21" s="22"/>
      <c r="D21" s="106" t="s">
        <v>416</v>
      </c>
      <c r="E21" s="309">
        <v>0</v>
      </c>
      <c r="F21" s="1" t="s">
        <v>100</v>
      </c>
      <c r="G21" s="24"/>
      <c r="H21" s="1"/>
      <c r="I21" s="1"/>
      <c r="J21" s="1"/>
      <c r="K21" s="1"/>
      <c r="L21" s="1"/>
    </row>
    <row r="22" spans="1:12" ht="15.75">
      <c r="A22" s="103"/>
      <c r="B22" s="103"/>
      <c r="C22" s="22"/>
      <c r="D22" s="21"/>
      <c r="E22" s="110"/>
      <c r="F22" s="1"/>
      <c r="G22" s="24"/>
      <c r="H22" s="1"/>
      <c r="I22" s="1"/>
      <c r="J22" s="1"/>
      <c r="K22" s="1"/>
      <c r="L22" s="1"/>
    </row>
    <row r="23" spans="1:12" ht="12.75">
      <c r="A23" s="22"/>
      <c r="B23" s="22"/>
      <c r="C23" s="22"/>
      <c r="D23" s="22"/>
      <c r="E23" s="22"/>
      <c r="F23" s="1"/>
      <c r="G23" s="24"/>
      <c r="H23" s="1"/>
      <c r="I23" s="1"/>
      <c r="J23" s="1"/>
      <c r="K23" s="1"/>
      <c r="L23" s="1"/>
    </row>
    <row r="24" spans="1:12" ht="15">
      <c r="A24" s="108" t="s">
        <v>417</v>
      </c>
      <c r="B24" s="108"/>
      <c r="C24" s="125"/>
      <c r="D24" s="275" t="s">
        <v>294</v>
      </c>
      <c r="E24" s="326"/>
      <c r="F24" s="1" t="s">
        <v>99</v>
      </c>
      <c r="G24" s="24"/>
      <c r="H24" s="1"/>
      <c r="I24" s="1"/>
      <c r="J24" s="1"/>
      <c r="K24" s="1"/>
      <c r="L24" s="1"/>
    </row>
    <row r="25" spans="1:12" ht="15">
      <c r="A25" s="109" t="s">
        <v>418</v>
      </c>
      <c r="B25" s="108"/>
      <c r="C25" s="310"/>
      <c r="D25" s="311" t="s">
        <v>294</v>
      </c>
      <c r="E25" s="326"/>
      <c r="F25" s="1" t="s">
        <v>99</v>
      </c>
      <c r="G25" s="24"/>
      <c r="H25" s="1"/>
      <c r="I25" s="1"/>
      <c r="J25" s="1"/>
      <c r="K25" s="1"/>
      <c r="L25" s="1"/>
    </row>
    <row r="26" spans="1:12" ht="12.75">
      <c r="A26" s="22"/>
      <c r="B26" s="22"/>
      <c r="C26" s="312"/>
      <c r="D26" s="312"/>
      <c r="E26" s="22"/>
      <c r="F26" s="1"/>
      <c r="G26" s="24"/>
      <c r="H26" s="1"/>
      <c r="I26" s="1"/>
      <c r="J26" s="1"/>
      <c r="K26" s="1"/>
      <c r="L26" s="1"/>
    </row>
    <row r="27" spans="1:12" ht="15.75">
      <c r="A27" s="22"/>
      <c r="B27" s="22"/>
      <c r="C27" s="359" t="s">
        <v>525</v>
      </c>
      <c r="D27" s="359"/>
      <c r="E27" s="23"/>
      <c r="G27" s="127"/>
      <c r="H27" s="1"/>
      <c r="I27" s="1"/>
      <c r="J27" s="1"/>
      <c r="K27" s="1"/>
      <c r="L27" s="1"/>
    </row>
    <row r="28" spans="1:12" ht="15.75" customHeight="1">
      <c r="A28" s="355" t="s">
        <v>422</v>
      </c>
      <c r="B28" s="356"/>
      <c r="C28" s="356"/>
      <c r="D28" s="356"/>
      <c r="E28" s="356"/>
      <c r="G28" s="127"/>
      <c r="H28" s="1"/>
      <c r="I28" s="1"/>
      <c r="J28" s="1"/>
      <c r="K28" s="1"/>
      <c r="L28" s="1"/>
    </row>
    <row r="29" spans="1:12" ht="12.75">
      <c r="A29" s="357"/>
      <c r="B29" s="357"/>
      <c r="C29" s="357"/>
      <c r="D29" s="357"/>
      <c r="E29" s="357"/>
      <c r="F29" s="1"/>
      <c r="G29" s="24"/>
      <c r="H29" s="1"/>
      <c r="I29" s="1"/>
      <c r="J29" s="1"/>
      <c r="K29" s="1"/>
      <c r="L29" s="1"/>
    </row>
    <row r="30" spans="1:12" ht="15">
      <c r="A30" s="69" t="s">
        <v>10</v>
      </c>
      <c r="B30" s="343"/>
      <c r="C30" s="344"/>
      <c r="D30" s="344"/>
      <c r="E30" s="345"/>
      <c r="F30" s="12"/>
      <c r="G30" s="24"/>
      <c r="H30" s="1"/>
      <c r="I30" s="1"/>
      <c r="J30" s="1"/>
      <c r="K30" s="1"/>
      <c r="L30" s="1"/>
    </row>
    <row r="31" spans="1:12" ht="15">
      <c r="A31" s="69" t="s">
        <v>11</v>
      </c>
      <c r="B31" s="343"/>
      <c r="C31" s="344"/>
      <c r="D31" s="344"/>
      <c r="E31" s="345"/>
      <c r="F31" s="24"/>
      <c r="G31" s="24"/>
      <c r="H31" s="1"/>
      <c r="I31" s="1"/>
      <c r="J31" s="1"/>
      <c r="K31" s="1"/>
      <c r="L31" s="1"/>
    </row>
    <row r="32" spans="1:12" ht="15">
      <c r="A32" s="69" t="s">
        <v>82</v>
      </c>
      <c r="B32" s="343"/>
      <c r="C32" s="344"/>
      <c r="D32" s="70" t="s">
        <v>12</v>
      </c>
      <c r="E32" s="71"/>
      <c r="F32" s="24"/>
      <c r="G32" s="24"/>
      <c r="H32" s="1"/>
      <c r="I32" s="1"/>
      <c r="J32" s="1"/>
      <c r="K32" s="1"/>
      <c r="L32" s="1"/>
    </row>
    <row r="33" spans="1:12" ht="15">
      <c r="A33" s="69" t="s">
        <v>13</v>
      </c>
      <c r="B33" s="343"/>
      <c r="C33" s="344"/>
      <c r="D33" s="70" t="s">
        <v>14</v>
      </c>
      <c r="E33" s="71"/>
      <c r="F33" s="24"/>
      <c r="G33" s="24"/>
      <c r="H33" s="1"/>
      <c r="I33" s="1"/>
      <c r="J33" s="1"/>
      <c r="K33" s="1"/>
      <c r="L33" s="1"/>
    </row>
    <row r="34" spans="1:12" ht="15">
      <c r="A34" s="347"/>
      <c r="B34" s="348"/>
      <c r="C34" s="348"/>
      <c r="D34" s="348"/>
      <c r="E34" s="349"/>
      <c r="F34" s="24"/>
      <c r="G34" s="24"/>
      <c r="H34" s="1"/>
      <c r="I34" s="1"/>
      <c r="J34" s="1"/>
      <c r="K34" s="1"/>
      <c r="L34" s="1"/>
    </row>
    <row r="35" spans="1:12" ht="15">
      <c r="A35" s="72" t="s">
        <v>83</v>
      </c>
      <c r="B35" s="70"/>
      <c r="C35" s="70"/>
      <c r="D35" s="70"/>
      <c r="E35" s="71"/>
      <c r="F35" s="24"/>
      <c r="G35" s="24"/>
      <c r="H35" s="1"/>
      <c r="I35" s="1"/>
      <c r="J35" s="1"/>
      <c r="K35" s="1"/>
      <c r="L35" s="1"/>
    </row>
    <row r="36" spans="1:7" ht="15">
      <c r="A36" s="72" t="s">
        <v>419</v>
      </c>
      <c r="B36" s="70"/>
      <c r="C36" s="50"/>
      <c r="D36" s="50"/>
      <c r="E36" s="53"/>
      <c r="F36" s="12"/>
      <c r="G36" s="12"/>
    </row>
    <row r="37" spans="1:7" ht="45" customHeight="1">
      <c r="A37" s="273" t="s">
        <v>517</v>
      </c>
      <c r="B37" s="274"/>
      <c r="C37" s="196" t="s">
        <v>420</v>
      </c>
      <c r="D37" s="196"/>
      <c r="E37" s="197"/>
      <c r="F37" s="12"/>
      <c r="G37" s="12"/>
    </row>
    <row r="38" spans="1:7" ht="45" customHeight="1">
      <c r="A38" s="72" t="s">
        <v>81</v>
      </c>
      <c r="B38" s="70"/>
      <c r="C38" s="191"/>
      <c r="D38" s="270"/>
      <c r="E38" s="215"/>
      <c r="F38" s="12"/>
      <c r="G38" s="12"/>
    </row>
    <row r="39" spans="1:7" ht="12.75">
      <c r="A39" s="29"/>
      <c r="B39" s="29"/>
      <c r="C39" s="63"/>
      <c r="D39" s="29"/>
      <c r="E39" s="29"/>
      <c r="F39" s="12"/>
      <c r="G39" s="12"/>
    </row>
    <row r="40" spans="1:7" ht="12.75">
      <c r="A40" s="29"/>
      <c r="B40" s="29"/>
      <c r="C40" s="29"/>
      <c r="D40" s="29"/>
      <c r="E40" s="29"/>
      <c r="F40" s="12"/>
      <c r="G40" s="12"/>
    </row>
    <row r="41" spans="1:7" ht="18.75">
      <c r="A41" s="281" t="s">
        <v>301</v>
      </c>
      <c r="B41" s="103"/>
      <c r="C41" s="282"/>
      <c r="D41" s="282"/>
      <c r="E41" s="282"/>
      <c r="F41" s="12"/>
      <c r="G41" s="12"/>
    </row>
    <row r="42" spans="1:7" ht="15">
      <c r="A42" s="283" t="s">
        <v>302</v>
      </c>
      <c r="B42" s="284"/>
      <c r="C42" s="285" t="s">
        <v>303</v>
      </c>
      <c r="D42" s="283" t="s">
        <v>304</v>
      </c>
      <c r="E42" s="284"/>
      <c r="F42" s="12"/>
      <c r="G42" s="12"/>
    </row>
    <row r="43" spans="1:7" ht="15">
      <c r="A43" s="283" t="s">
        <v>305</v>
      </c>
      <c r="B43" s="284"/>
      <c r="C43" s="286"/>
      <c r="D43" s="350"/>
      <c r="E43" s="351"/>
      <c r="F43" s="12"/>
      <c r="G43" s="12"/>
    </row>
    <row r="44" spans="1:7" ht="15">
      <c r="A44" s="283" t="s">
        <v>306</v>
      </c>
      <c r="B44" s="284"/>
      <c r="C44" s="286"/>
      <c r="D44" s="350"/>
      <c r="E44" s="351"/>
      <c r="F44" s="12"/>
      <c r="G44" s="12"/>
    </row>
    <row r="45" spans="1:7" ht="12.75">
      <c r="A45" s="23"/>
      <c r="B45" s="23"/>
      <c r="C45" s="23"/>
      <c r="D45" s="23"/>
      <c r="E45" s="23"/>
      <c r="F45" s="12"/>
      <c r="G45" s="12"/>
    </row>
    <row r="46" spans="1:7" ht="12.75">
      <c r="A46" s="23"/>
      <c r="B46" s="23"/>
      <c r="C46" s="23"/>
      <c r="D46" s="23"/>
      <c r="E46" s="23"/>
      <c r="F46" s="12"/>
      <c r="G46" s="12"/>
    </row>
    <row r="47" spans="1:7" ht="15">
      <c r="A47" s="324" t="s">
        <v>7</v>
      </c>
      <c r="B47" s="96"/>
      <c r="C47" s="22"/>
      <c r="D47" s="23"/>
      <c r="E47" s="23"/>
      <c r="F47" s="12"/>
      <c r="G47" s="12"/>
    </row>
    <row r="48" spans="1:7" ht="15">
      <c r="A48" s="324" t="s">
        <v>361</v>
      </c>
      <c r="B48" s="96"/>
      <c r="C48" s="22"/>
      <c r="D48" s="23"/>
      <c r="E48" s="23"/>
      <c r="F48" s="12"/>
      <c r="G48" s="12"/>
    </row>
    <row r="49" spans="1:7" ht="15.75">
      <c r="A49" s="74"/>
      <c r="B49" s="74"/>
      <c r="C49" s="22"/>
      <c r="D49" s="23"/>
      <c r="E49" s="23"/>
      <c r="F49" s="12"/>
      <c r="G49" s="12"/>
    </row>
    <row r="50" spans="1:7" ht="15.75">
      <c r="A50" s="67" t="s">
        <v>98</v>
      </c>
      <c r="B50" s="271"/>
      <c r="C50" s="352"/>
      <c r="D50" s="352"/>
      <c r="E50" s="353"/>
      <c r="F50" s="12"/>
      <c r="G50" s="12"/>
    </row>
    <row r="51" spans="1:7" ht="15.75">
      <c r="A51" s="67" t="s">
        <v>84</v>
      </c>
      <c r="B51" s="272"/>
      <c r="C51" s="354"/>
      <c r="D51" s="352"/>
      <c r="E51" s="353"/>
      <c r="F51" s="12"/>
      <c r="G51" s="12"/>
    </row>
    <row r="52" spans="1:7" ht="15.75">
      <c r="A52" s="67" t="s">
        <v>8</v>
      </c>
      <c r="B52" s="272"/>
      <c r="C52" s="337"/>
      <c r="D52" s="338"/>
      <c r="E52" s="339"/>
      <c r="F52" s="12"/>
      <c r="G52" s="12"/>
    </row>
    <row r="53" spans="1:7" ht="15.75">
      <c r="A53" s="67" t="s">
        <v>9</v>
      </c>
      <c r="B53" s="272"/>
      <c r="C53" s="278"/>
      <c r="D53" s="279" t="s">
        <v>85</v>
      </c>
      <c r="E53" s="280"/>
      <c r="F53" s="12"/>
      <c r="G53" s="12"/>
    </row>
    <row r="54" spans="1:7" ht="12.75">
      <c r="A54" s="21"/>
      <c r="B54" s="21"/>
      <c r="C54" s="73"/>
      <c r="D54" s="73"/>
      <c r="E54" s="73"/>
      <c r="F54" s="12"/>
      <c r="G54" s="12"/>
    </row>
    <row r="55" spans="1:7" ht="12.75">
      <c r="A55" s="23"/>
      <c r="B55" s="23"/>
      <c r="C55" s="23"/>
      <c r="D55" s="23"/>
      <c r="E55" s="23"/>
      <c r="F55" s="12"/>
      <c r="G55" s="12"/>
    </row>
    <row r="56" spans="1:7" ht="15">
      <c r="A56" s="100" t="s">
        <v>90</v>
      </c>
      <c r="B56" s="100"/>
      <c r="C56" s="66"/>
      <c r="D56" s="66"/>
      <c r="E56" s="66"/>
      <c r="F56" s="12"/>
      <c r="G56" s="12"/>
    </row>
    <row r="57" spans="1:7" ht="15.75">
      <c r="A57" s="100" t="s">
        <v>421</v>
      </c>
      <c r="B57" s="100"/>
      <c r="C57" s="74"/>
      <c r="D57" s="74"/>
      <c r="E57" s="66"/>
      <c r="F57" s="12"/>
      <c r="G57" s="12"/>
    </row>
    <row r="58" spans="1:7" ht="15">
      <c r="A58" s="100"/>
      <c r="B58" s="100"/>
      <c r="C58" s="66"/>
      <c r="D58" s="66"/>
      <c r="E58" s="66"/>
      <c r="F58" s="12"/>
      <c r="G58" s="12"/>
    </row>
    <row r="59" spans="1:7" ht="15">
      <c r="A59" s="100"/>
      <c r="B59" s="100"/>
      <c r="C59" s="66"/>
      <c r="D59" s="66"/>
      <c r="E59" s="66"/>
      <c r="F59" s="12"/>
      <c r="G59" s="12"/>
    </row>
    <row r="60" spans="1:7" ht="15">
      <c r="A60" s="100"/>
      <c r="B60" s="100"/>
      <c r="C60" s="66"/>
      <c r="D60" s="66"/>
      <c r="E60" s="66"/>
      <c r="F60" s="12"/>
      <c r="G60" s="12"/>
    </row>
    <row r="61" spans="3:7" ht="15">
      <c r="C61" s="66"/>
      <c r="D61" s="66"/>
      <c r="E61" s="66"/>
      <c r="F61" s="12"/>
      <c r="G61" s="12"/>
    </row>
    <row r="62" spans="3:7" ht="15">
      <c r="C62" s="66"/>
      <c r="D62" s="66"/>
      <c r="E62" s="66"/>
      <c r="F62" s="12"/>
      <c r="G62" s="12"/>
    </row>
    <row r="63" spans="3:7" ht="15">
      <c r="C63" s="66"/>
      <c r="D63" s="66"/>
      <c r="E63" s="66"/>
      <c r="F63" s="12"/>
      <c r="G63" s="12"/>
    </row>
    <row r="64" spans="3:7" ht="15">
      <c r="C64" s="66"/>
      <c r="D64" s="66"/>
      <c r="E64" s="66"/>
      <c r="F64" s="12"/>
      <c r="G64" s="12"/>
    </row>
    <row r="65" spans="3:6" ht="15">
      <c r="C65" s="66"/>
      <c r="D65" s="66"/>
      <c r="E65" s="66"/>
      <c r="F65" s="12"/>
    </row>
    <row r="66" spans="3:6" ht="15">
      <c r="C66" s="66"/>
      <c r="D66" s="66"/>
      <c r="E66" s="66"/>
      <c r="F66" s="12"/>
    </row>
    <row r="67" spans="3:6" ht="15">
      <c r="C67" s="66"/>
      <c r="D67" s="66"/>
      <c r="E67" s="66"/>
      <c r="F67" s="12"/>
    </row>
    <row r="68" spans="1:6" ht="15">
      <c r="A68" s="100"/>
      <c r="B68" s="100"/>
      <c r="C68" s="66"/>
      <c r="D68" s="66"/>
      <c r="E68" s="66"/>
      <c r="F68" s="12"/>
    </row>
    <row r="69" spans="1:6" ht="15">
      <c r="A69" s="100"/>
      <c r="B69" s="100"/>
      <c r="C69" s="66"/>
      <c r="D69" s="66"/>
      <c r="E69" s="66"/>
      <c r="F69" s="12"/>
    </row>
    <row r="70" spans="1:6" ht="15">
      <c r="A70" s="100"/>
      <c r="B70" s="100"/>
      <c r="C70" s="66"/>
      <c r="D70" s="66"/>
      <c r="E70" s="66"/>
      <c r="F70" s="12"/>
    </row>
    <row r="71" spans="1:6" ht="15">
      <c r="A71" s="100"/>
      <c r="B71" s="100"/>
      <c r="C71" s="66"/>
      <c r="D71" s="66"/>
      <c r="E71" s="66"/>
      <c r="F71" s="12"/>
    </row>
    <row r="72" spans="1:6" ht="15">
      <c r="A72" s="100"/>
      <c r="B72" s="100"/>
      <c r="C72" s="66"/>
      <c r="D72" s="66"/>
      <c r="E72" s="66"/>
      <c r="F72" s="12"/>
    </row>
    <row r="73" spans="1:5" ht="15">
      <c r="A73" s="100"/>
      <c r="B73" s="100"/>
      <c r="C73" s="66"/>
      <c r="D73" s="66"/>
      <c r="E73" s="66"/>
    </row>
    <row r="74" spans="1:5" ht="15">
      <c r="A74" s="66"/>
      <c r="B74" s="66"/>
      <c r="C74" s="66"/>
      <c r="D74" s="66"/>
      <c r="E74" s="66"/>
    </row>
    <row r="75" spans="1:5" ht="15">
      <c r="A75" s="66"/>
      <c r="B75" s="66"/>
      <c r="C75" s="66"/>
      <c r="D75" s="66"/>
      <c r="E75" s="66"/>
    </row>
    <row r="76" spans="1:5" ht="15">
      <c r="A76" s="66"/>
      <c r="B76" s="66"/>
      <c r="C76" s="66"/>
      <c r="D76" s="66"/>
      <c r="E76" s="66"/>
    </row>
  </sheetData>
  <sheetProtection password="D313" sheet="1"/>
  <mergeCells count="21">
    <mergeCell ref="B5:D5"/>
    <mergeCell ref="C51:E51"/>
    <mergeCell ref="B7:D7"/>
    <mergeCell ref="D43:E43"/>
    <mergeCell ref="A28:E29"/>
    <mergeCell ref="B33:C33"/>
    <mergeCell ref="B1:D1"/>
    <mergeCell ref="B2:D2"/>
    <mergeCell ref="B3:D3"/>
    <mergeCell ref="C27:D27"/>
    <mergeCell ref="C4:D4"/>
    <mergeCell ref="C52:E52"/>
    <mergeCell ref="C12:E12"/>
    <mergeCell ref="B30:E30"/>
    <mergeCell ref="B31:E31"/>
    <mergeCell ref="B32:C32"/>
    <mergeCell ref="B6:D6"/>
    <mergeCell ref="A34:E34"/>
    <mergeCell ref="C11:E11"/>
    <mergeCell ref="D44:E44"/>
    <mergeCell ref="C50:E50"/>
  </mergeCells>
  <printOptions/>
  <pageMargins left="0.75" right="0.75" top="1" bottom="1" header="0.5" footer="0.5"/>
  <pageSetup fitToHeight="1" fitToWidth="1" horizontalDpi="300" verticalDpi="300" orientation="portrait" scale="67" r:id="rId2"/>
  <headerFooter alignWithMargins="0">
    <oddFooter>&amp;C&amp;A</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I92"/>
  <sheetViews>
    <sheetView zoomScalePageLayoutView="0" workbookViewId="0" topLeftCell="A28">
      <selection activeCell="K28" sqref="K28"/>
    </sheetView>
  </sheetViews>
  <sheetFormatPr defaultColWidth="9.140625" defaultRowHeight="12.75"/>
  <cols>
    <col min="1" max="1" width="60.7109375" style="0" customWidth="1"/>
    <col min="2" max="4" width="15.7109375" style="0" customWidth="1"/>
    <col min="5" max="8" width="0" style="0" hidden="1" customWidth="1"/>
  </cols>
  <sheetData>
    <row r="1" spans="1:9" ht="12.75">
      <c r="A1" s="360">
        <f>'PAGE #1'!$C$11</f>
        <v>0</v>
      </c>
      <c r="B1" s="360"/>
      <c r="C1" s="360"/>
      <c r="E1" s="12"/>
      <c r="F1" s="12"/>
      <c r="G1" s="12"/>
      <c r="H1" s="12"/>
      <c r="I1" s="12"/>
    </row>
    <row r="2" spans="1:9" ht="12.75">
      <c r="A2" s="170">
        <f>'PAGE #1'!E16</f>
        <v>0</v>
      </c>
      <c r="B2" s="12"/>
      <c r="C2" s="12"/>
      <c r="D2" s="123"/>
      <c r="E2" s="12"/>
      <c r="F2" s="12"/>
      <c r="G2" s="12"/>
      <c r="H2" s="12"/>
      <c r="I2" s="12"/>
    </row>
    <row r="3" spans="1:9" ht="12.75">
      <c r="A3" s="170">
        <f>'PAGE #1'!$E$17</f>
        <v>0</v>
      </c>
      <c r="B3" s="12"/>
      <c r="C3" s="12"/>
      <c r="D3" s="12"/>
      <c r="E3" s="12"/>
      <c r="F3" s="12"/>
      <c r="G3" s="12"/>
      <c r="H3" s="12"/>
      <c r="I3" s="12"/>
    </row>
    <row r="4" spans="1:9" ht="12.75">
      <c r="A4" s="276" t="str">
        <f>'PAGE #1'!$B$7</f>
        <v>YEAR ENDED DECEMBER 31, 2022</v>
      </c>
      <c r="B4" s="12"/>
      <c r="C4" s="12"/>
      <c r="D4" s="12"/>
      <c r="E4" s="12"/>
      <c r="F4" s="12"/>
      <c r="G4" s="12"/>
      <c r="H4" s="12"/>
      <c r="I4" s="12"/>
    </row>
    <row r="5" spans="1:9" ht="12.75">
      <c r="A5" s="97"/>
      <c r="B5" s="98"/>
      <c r="C5" s="98"/>
      <c r="D5" s="98"/>
      <c r="E5" s="12"/>
      <c r="F5" s="12"/>
      <c r="G5" s="12"/>
      <c r="H5" s="12"/>
      <c r="I5" s="12"/>
    </row>
    <row r="6" spans="1:9" ht="12.75">
      <c r="A6" s="78" t="s">
        <v>523</v>
      </c>
      <c r="B6" s="38"/>
      <c r="C6" s="38"/>
      <c r="D6" s="82"/>
      <c r="E6" s="12"/>
      <c r="F6" s="12"/>
      <c r="G6" s="12"/>
      <c r="H6" s="12"/>
      <c r="I6" s="12"/>
    </row>
    <row r="7" spans="1:9" ht="12.75">
      <c r="A7" s="83" t="s">
        <v>15</v>
      </c>
      <c r="B7" s="83" t="s">
        <v>16</v>
      </c>
      <c r="C7" s="84" t="s">
        <v>17</v>
      </c>
      <c r="D7" s="83" t="s">
        <v>18</v>
      </c>
      <c r="E7" s="12"/>
      <c r="F7" s="12"/>
      <c r="G7" s="12"/>
      <c r="H7" s="12"/>
      <c r="I7" s="12"/>
    </row>
    <row r="8" spans="1:9" ht="12.75">
      <c r="A8" s="76"/>
      <c r="B8" s="85"/>
      <c r="C8" s="86" t="s">
        <v>6</v>
      </c>
      <c r="D8" s="93" t="s">
        <v>24</v>
      </c>
      <c r="E8" s="12"/>
      <c r="F8" s="12"/>
      <c r="G8" s="12"/>
      <c r="H8" s="12"/>
      <c r="I8" s="12"/>
    </row>
    <row r="9" spans="1:9" ht="12.75">
      <c r="A9" s="87" t="s">
        <v>25</v>
      </c>
      <c r="B9" s="88" t="s">
        <v>19</v>
      </c>
      <c r="C9" s="88" t="s">
        <v>26</v>
      </c>
      <c r="D9" s="89" t="s">
        <v>27</v>
      </c>
      <c r="E9" s="12"/>
      <c r="F9" s="12"/>
      <c r="G9" s="12"/>
      <c r="H9" s="12"/>
      <c r="I9" s="12"/>
    </row>
    <row r="10" spans="1:9" ht="12.75">
      <c r="A10" s="90" t="s">
        <v>28</v>
      </c>
      <c r="B10" s="32">
        <v>0</v>
      </c>
      <c r="C10" s="190"/>
      <c r="D10" s="32">
        <f>IF(B10&gt;C10,B10,C10)</f>
        <v>0</v>
      </c>
      <c r="E10" s="40" t="s">
        <v>103</v>
      </c>
      <c r="F10" s="12"/>
      <c r="G10" s="12"/>
      <c r="H10" s="12"/>
      <c r="I10" s="12"/>
    </row>
    <row r="11" spans="1:9" ht="12.75">
      <c r="A11" s="77"/>
      <c r="B11" s="36"/>
      <c r="C11" s="36"/>
      <c r="D11" s="161"/>
      <c r="E11" s="12"/>
      <c r="F11" s="12"/>
      <c r="G11" s="12"/>
      <c r="H11" s="12"/>
      <c r="I11" s="12"/>
    </row>
    <row r="12" spans="1:9" ht="12.75">
      <c r="A12" s="85" t="s">
        <v>29</v>
      </c>
      <c r="B12" s="49"/>
      <c r="C12" s="162"/>
      <c r="D12" s="126"/>
      <c r="E12" s="12"/>
      <c r="F12" s="12"/>
      <c r="G12" s="12"/>
      <c r="H12" s="12"/>
      <c r="I12" s="12"/>
    </row>
    <row r="13" spans="1:9" ht="12.75">
      <c r="A13" s="31" t="s">
        <v>30</v>
      </c>
      <c r="B13" s="32">
        <v>100</v>
      </c>
      <c r="C13" s="190"/>
      <c r="D13" s="32">
        <f>IF(B13&gt;C13,B13,C13)</f>
        <v>100</v>
      </c>
      <c r="E13" s="12"/>
      <c r="F13" s="12"/>
      <c r="G13" s="12"/>
      <c r="H13" s="12"/>
      <c r="I13" s="12"/>
    </row>
    <row r="14" spans="1:9" ht="12.75">
      <c r="A14" s="31" t="s">
        <v>31</v>
      </c>
      <c r="B14" s="32">
        <v>0</v>
      </c>
      <c r="C14" s="190"/>
      <c r="D14" s="32">
        <f>IF(B14&gt;C14,B14,C14)</f>
        <v>0</v>
      </c>
      <c r="E14" s="12"/>
      <c r="F14" s="12"/>
      <c r="G14" s="12"/>
      <c r="H14" s="12"/>
      <c r="I14" s="12"/>
    </row>
    <row r="15" spans="1:9" ht="12.75">
      <c r="A15" s="31" t="s">
        <v>32</v>
      </c>
      <c r="B15" s="32">
        <v>0</v>
      </c>
      <c r="C15" s="190"/>
      <c r="D15" s="32">
        <f>IF(B15&gt;C15,B15,C15)</f>
        <v>0</v>
      </c>
      <c r="E15" s="12"/>
      <c r="F15" s="12"/>
      <c r="G15" s="12"/>
      <c r="H15" s="12"/>
      <c r="I15" s="12"/>
    </row>
    <row r="16" spans="1:9" ht="12.75">
      <c r="A16" s="31" t="s">
        <v>33</v>
      </c>
      <c r="B16" s="36"/>
      <c r="C16" s="36"/>
      <c r="D16" s="36"/>
      <c r="E16" s="12"/>
      <c r="F16" s="12"/>
      <c r="G16" s="12"/>
      <c r="H16" s="12"/>
      <c r="I16" s="12"/>
    </row>
    <row r="17" spans="1:9" ht="12.75">
      <c r="A17" s="31" t="s">
        <v>34</v>
      </c>
      <c r="B17" s="32">
        <v>25</v>
      </c>
      <c r="C17" s="190"/>
      <c r="D17" s="163">
        <f>IF('PAGE #1'!$E$24="Y",IF(B17&gt;C17,B17,C17),0)</f>
        <v>0</v>
      </c>
      <c r="E17" s="12" t="s">
        <v>102</v>
      </c>
      <c r="F17" s="12"/>
      <c r="G17" s="12"/>
      <c r="H17" s="12"/>
      <c r="I17" s="12"/>
    </row>
    <row r="18" spans="1:9" ht="12.75">
      <c r="A18" s="31" t="s">
        <v>35</v>
      </c>
      <c r="B18" s="163">
        <v>35</v>
      </c>
      <c r="C18" s="190"/>
      <c r="D18" s="163">
        <f>IF('PAGE #1'!$E$25="Y",IF(B18&gt;C18,B18,C18),0)</f>
        <v>0</v>
      </c>
      <c r="E18" s="12" t="s">
        <v>102</v>
      </c>
      <c r="F18" s="12"/>
      <c r="G18" s="12"/>
      <c r="H18" s="12"/>
      <c r="I18" s="12"/>
    </row>
    <row r="19" spans="1:9" ht="12.75">
      <c r="A19" s="31" t="s">
        <v>472</v>
      </c>
      <c r="B19" s="91" t="s">
        <v>22</v>
      </c>
      <c r="C19" s="190"/>
      <c r="D19" s="32">
        <f>C19</f>
        <v>0</v>
      </c>
      <c r="E19" s="12"/>
      <c r="F19" s="12"/>
      <c r="G19" s="12"/>
      <c r="H19" s="12"/>
      <c r="I19" s="12"/>
    </row>
    <row r="20" spans="1:9" ht="12.75">
      <c r="A20" s="31" t="s">
        <v>473</v>
      </c>
      <c r="B20" s="91" t="s">
        <v>22</v>
      </c>
      <c r="C20" s="190"/>
      <c r="D20" s="32">
        <f>C20</f>
        <v>0</v>
      </c>
      <c r="E20" s="12"/>
      <c r="F20" s="12"/>
      <c r="G20" s="12"/>
      <c r="H20" s="12"/>
      <c r="I20" s="12"/>
    </row>
    <row r="21" spans="1:9" ht="12.75">
      <c r="A21" s="31" t="s">
        <v>474</v>
      </c>
      <c r="B21" s="91" t="s">
        <v>22</v>
      </c>
      <c r="C21" s="190"/>
      <c r="D21" s="32">
        <f>C21</f>
        <v>0</v>
      </c>
      <c r="E21" s="12"/>
      <c r="F21" s="12"/>
      <c r="G21" s="12"/>
      <c r="H21" s="12"/>
      <c r="I21" s="12"/>
    </row>
    <row r="22" spans="1:9" ht="12.75">
      <c r="A22" s="31" t="s">
        <v>475</v>
      </c>
      <c r="B22" s="91" t="s">
        <v>22</v>
      </c>
      <c r="C22" s="190"/>
      <c r="D22" s="32">
        <f>C22</f>
        <v>0</v>
      </c>
      <c r="E22" s="12"/>
      <c r="F22" s="12"/>
      <c r="G22" s="12"/>
      <c r="H22" s="12"/>
      <c r="I22" s="12"/>
    </row>
    <row r="23" spans="1:9" ht="12.75">
      <c r="A23" s="78" t="s">
        <v>36</v>
      </c>
      <c r="B23" s="37"/>
      <c r="C23" s="118" t="s">
        <v>22</v>
      </c>
      <c r="D23" s="160">
        <f>SUM(D13:D22)</f>
        <v>100</v>
      </c>
      <c r="E23" s="40" t="s">
        <v>103</v>
      </c>
      <c r="F23" s="12"/>
      <c r="G23" s="12"/>
      <c r="H23" s="12"/>
      <c r="I23" s="12"/>
    </row>
    <row r="24" spans="1:9" ht="12.75">
      <c r="A24" s="40"/>
      <c r="B24" s="40"/>
      <c r="C24" s="115"/>
      <c r="D24" s="115"/>
      <c r="E24" s="12"/>
      <c r="F24" s="12"/>
      <c r="G24" s="12"/>
      <c r="H24" s="12"/>
      <c r="I24" s="12"/>
    </row>
    <row r="25" spans="1:9" ht="39" customHeight="1">
      <c r="A25" s="361" t="s">
        <v>526</v>
      </c>
      <c r="B25" s="361"/>
      <c r="C25" s="361"/>
      <c r="D25" s="361"/>
      <c r="E25" s="12"/>
      <c r="F25" s="12"/>
      <c r="G25" s="12"/>
      <c r="H25" s="12"/>
      <c r="I25" s="12"/>
    </row>
    <row r="26" spans="1:9" ht="12.75">
      <c r="A26" s="76"/>
      <c r="B26" s="85"/>
      <c r="C26" s="119" t="s">
        <v>6</v>
      </c>
      <c r="D26" s="116"/>
      <c r="E26" s="12"/>
      <c r="F26" s="12"/>
      <c r="G26" s="12"/>
      <c r="H26" s="12"/>
      <c r="I26" s="12"/>
    </row>
    <row r="27" spans="1:9" ht="12.75">
      <c r="A27" s="87" t="s">
        <v>506</v>
      </c>
      <c r="B27" s="88" t="s">
        <v>19</v>
      </c>
      <c r="C27" s="120" t="s">
        <v>26</v>
      </c>
      <c r="D27" s="117" t="s">
        <v>21</v>
      </c>
      <c r="E27" s="12"/>
      <c r="F27" s="12"/>
      <c r="G27" s="12"/>
      <c r="H27" s="12"/>
      <c r="I27" s="12"/>
    </row>
    <row r="28" spans="1:9" s="319" customFormat="1" ht="12.75">
      <c r="A28" s="87" t="s">
        <v>37</v>
      </c>
      <c r="B28" s="315"/>
      <c r="C28" s="316"/>
      <c r="D28" s="317"/>
      <c r="E28" s="318"/>
      <c r="F28" s="318"/>
      <c r="G28" s="318"/>
      <c r="H28" s="318"/>
      <c r="I28" s="318"/>
    </row>
    <row r="29" spans="1:9" ht="12.75">
      <c r="A29" s="77" t="s">
        <v>476</v>
      </c>
      <c r="B29" s="86" t="s">
        <v>22</v>
      </c>
      <c r="C29" s="199"/>
      <c r="D29" s="32">
        <f aca="true" t="shared" si="0" ref="D29:D40">IF(C29&gt;0,C29,0)</f>
        <v>0</v>
      </c>
      <c r="E29" s="12"/>
      <c r="F29" s="12"/>
      <c r="G29" s="12"/>
      <c r="H29" s="12"/>
      <c r="I29" s="12"/>
    </row>
    <row r="30" spans="1:9" ht="12.75">
      <c r="A30" s="77" t="s">
        <v>477</v>
      </c>
      <c r="B30" s="92" t="s">
        <v>22</v>
      </c>
      <c r="C30" s="199"/>
      <c r="D30" s="33">
        <f t="shared" si="0"/>
        <v>0</v>
      </c>
      <c r="E30" s="12" t="s">
        <v>101</v>
      </c>
      <c r="F30" s="12"/>
      <c r="G30" s="12"/>
      <c r="H30" s="12"/>
      <c r="I30" s="12"/>
    </row>
    <row r="31" spans="1:9" ht="12.75">
      <c r="A31" s="77" t="s">
        <v>478</v>
      </c>
      <c r="B31" s="92" t="s">
        <v>22</v>
      </c>
      <c r="C31" s="199"/>
      <c r="D31" s="32">
        <f t="shared" si="0"/>
        <v>0</v>
      </c>
      <c r="E31" s="12" t="s">
        <v>101</v>
      </c>
      <c r="F31" s="12"/>
      <c r="G31" s="12"/>
      <c r="H31" s="12"/>
      <c r="I31" s="12"/>
    </row>
    <row r="32" spans="1:9" ht="12.75">
      <c r="A32" s="77" t="s">
        <v>479</v>
      </c>
      <c r="B32" s="92" t="s">
        <v>22</v>
      </c>
      <c r="C32" s="199"/>
      <c r="D32" s="32">
        <f t="shared" si="0"/>
        <v>0</v>
      </c>
      <c r="E32" s="12" t="s">
        <v>101</v>
      </c>
      <c r="F32" s="12"/>
      <c r="G32" s="12"/>
      <c r="H32" s="12"/>
      <c r="I32" s="12"/>
    </row>
    <row r="33" spans="1:9" ht="12.75">
      <c r="A33" s="77" t="s">
        <v>480</v>
      </c>
      <c r="B33" s="92" t="s">
        <v>22</v>
      </c>
      <c r="C33" s="199"/>
      <c r="D33" s="32">
        <f t="shared" si="0"/>
        <v>0</v>
      </c>
      <c r="E33" s="12" t="s">
        <v>101</v>
      </c>
      <c r="F33" s="12"/>
      <c r="G33" s="12"/>
      <c r="H33" s="12"/>
      <c r="I33" s="12"/>
    </row>
    <row r="34" spans="1:9" ht="12.75">
      <c r="A34" s="77" t="s">
        <v>481</v>
      </c>
      <c r="B34" s="92" t="s">
        <v>22</v>
      </c>
      <c r="C34" s="199"/>
      <c r="D34" s="32">
        <f t="shared" si="0"/>
        <v>0</v>
      </c>
      <c r="E34" s="12" t="s">
        <v>101</v>
      </c>
      <c r="F34" s="12"/>
      <c r="G34" s="12"/>
      <c r="H34" s="12"/>
      <c r="I34" s="12"/>
    </row>
    <row r="35" spans="1:9" ht="12.75">
      <c r="A35" s="77" t="s">
        <v>482</v>
      </c>
      <c r="B35" s="92" t="s">
        <v>22</v>
      </c>
      <c r="C35" s="199"/>
      <c r="D35" s="32">
        <f t="shared" si="0"/>
        <v>0</v>
      </c>
      <c r="E35" s="12"/>
      <c r="F35" s="12"/>
      <c r="G35" s="12"/>
      <c r="H35" s="12"/>
      <c r="I35" s="12"/>
    </row>
    <row r="36" spans="1:9" ht="12.75">
      <c r="A36" s="77" t="s">
        <v>483</v>
      </c>
      <c r="B36" s="92" t="s">
        <v>22</v>
      </c>
      <c r="C36" s="199"/>
      <c r="D36" s="32">
        <f t="shared" si="0"/>
        <v>0</v>
      </c>
      <c r="E36" s="12" t="s">
        <v>101</v>
      </c>
      <c r="F36" s="12"/>
      <c r="G36" s="12"/>
      <c r="H36" s="12"/>
      <c r="I36" s="12"/>
    </row>
    <row r="37" spans="1:9" ht="12.75">
      <c r="A37" s="77" t="s">
        <v>484</v>
      </c>
      <c r="B37" s="92" t="s">
        <v>22</v>
      </c>
      <c r="C37" s="199"/>
      <c r="D37" s="32">
        <f t="shared" si="0"/>
        <v>0</v>
      </c>
      <c r="E37" s="12" t="s">
        <v>101</v>
      </c>
      <c r="F37" s="12"/>
      <c r="G37" s="12"/>
      <c r="H37" s="12"/>
      <c r="I37" s="12"/>
    </row>
    <row r="38" spans="1:9" ht="12.75">
      <c r="A38" s="77" t="s">
        <v>485</v>
      </c>
      <c r="B38" s="92" t="s">
        <v>22</v>
      </c>
      <c r="C38" s="199"/>
      <c r="D38" s="32">
        <f t="shared" si="0"/>
        <v>0</v>
      </c>
      <c r="E38" s="12" t="s">
        <v>101</v>
      </c>
      <c r="F38" s="12"/>
      <c r="G38" s="12"/>
      <c r="H38" s="12"/>
      <c r="I38" s="12"/>
    </row>
    <row r="39" spans="1:9" ht="12.75">
      <c r="A39" s="77" t="s">
        <v>486</v>
      </c>
      <c r="B39" s="92" t="s">
        <v>22</v>
      </c>
      <c r="C39" s="199"/>
      <c r="D39" s="32">
        <f t="shared" si="0"/>
        <v>0</v>
      </c>
      <c r="E39" s="12" t="s">
        <v>101</v>
      </c>
      <c r="F39" s="12"/>
      <c r="G39" s="12"/>
      <c r="H39" s="12"/>
      <c r="I39" s="12"/>
    </row>
    <row r="40" spans="1:9" ht="12.75">
      <c r="A40" s="77" t="s">
        <v>487</v>
      </c>
      <c r="B40" s="92" t="s">
        <v>22</v>
      </c>
      <c r="C40" s="199"/>
      <c r="D40" s="32">
        <f t="shared" si="0"/>
        <v>0</v>
      </c>
      <c r="E40" s="12"/>
      <c r="F40" s="12"/>
      <c r="G40" s="12"/>
      <c r="H40" s="12"/>
      <c r="I40" s="12"/>
    </row>
    <row r="41" spans="1:9" ht="12.75">
      <c r="A41" s="77" t="s">
        <v>488</v>
      </c>
      <c r="B41" s="92" t="s">
        <v>22</v>
      </c>
      <c r="C41" s="199"/>
      <c r="D41" s="32">
        <f aca="true" t="shared" si="1" ref="D41:D59">IF(C41&gt;0,C41,0)</f>
        <v>0</v>
      </c>
      <c r="E41" s="12"/>
      <c r="F41" s="12"/>
      <c r="G41" s="12"/>
      <c r="H41" s="12"/>
      <c r="I41" s="12"/>
    </row>
    <row r="42" spans="1:9" ht="12.75">
      <c r="A42" s="77" t="s">
        <v>489</v>
      </c>
      <c r="B42" s="92" t="s">
        <v>22</v>
      </c>
      <c r="C42" s="199"/>
      <c r="D42" s="32">
        <f t="shared" si="1"/>
        <v>0</v>
      </c>
      <c r="E42" s="12"/>
      <c r="F42" s="12"/>
      <c r="G42" s="12"/>
      <c r="H42" s="12"/>
      <c r="I42" s="12"/>
    </row>
    <row r="43" spans="1:9" ht="12.75">
      <c r="A43" s="77" t="s">
        <v>490</v>
      </c>
      <c r="B43" s="92" t="s">
        <v>22</v>
      </c>
      <c r="C43" s="199"/>
      <c r="D43" s="32">
        <f t="shared" si="1"/>
        <v>0</v>
      </c>
      <c r="E43" s="12"/>
      <c r="F43" s="12"/>
      <c r="G43" s="12"/>
      <c r="H43" s="12"/>
      <c r="I43" s="12"/>
    </row>
    <row r="44" spans="1:9" ht="12.75">
      <c r="A44" s="80" t="s">
        <v>491</v>
      </c>
      <c r="B44" s="92" t="s">
        <v>22</v>
      </c>
      <c r="C44" s="199"/>
      <c r="D44" s="32">
        <f t="shared" si="1"/>
        <v>0</v>
      </c>
      <c r="E44" s="12"/>
      <c r="F44" s="12"/>
      <c r="G44" s="12"/>
      <c r="H44" s="12"/>
      <c r="I44" s="12"/>
    </row>
    <row r="45" spans="1:9" ht="12.75">
      <c r="A45" s="77" t="s">
        <v>492</v>
      </c>
      <c r="B45" s="190"/>
      <c r="C45" s="199"/>
      <c r="D45" s="32">
        <f>IF(B45&gt;C45,0,C45-B45)</f>
        <v>0</v>
      </c>
      <c r="E45" s="12"/>
      <c r="F45" s="12"/>
      <c r="G45" s="12"/>
      <c r="H45" s="12"/>
      <c r="I45" s="12"/>
    </row>
    <row r="46" spans="1:9" ht="12.75">
      <c r="A46" s="77" t="s">
        <v>493</v>
      </c>
      <c r="B46" s="92" t="s">
        <v>22</v>
      </c>
      <c r="C46" s="199"/>
      <c r="D46" s="32">
        <f t="shared" si="1"/>
        <v>0</v>
      </c>
      <c r="E46" s="12"/>
      <c r="F46" s="12"/>
      <c r="G46" s="12"/>
      <c r="H46" s="12"/>
      <c r="I46" s="12"/>
    </row>
    <row r="47" spans="1:9" ht="12.75">
      <c r="A47" s="77" t="s">
        <v>494</v>
      </c>
      <c r="B47" s="92" t="s">
        <v>22</v>
      </c>
      <c r="C47" s="199"/>
      <c r="D47" s="32">
        <f t="shared" si="1"/>
        <v>0</v>
      </c>
      <c r="E47" s="12"/>
      <c r="F47" s="12"/>
      <c r="G47" s="12"/>
      <c r="H47" s="12"/>
      <c r="I47" s="12"/>
    </row>
    <row r="48" spans="1:9" ht="12.75">
      <c r="A48" s="77" t="s">
        <v>495</v>
      </c>
      <c r="B48" s="92" t="s">
        <v>22</v>
      </c>
      <c r="C48" s="199"/>
      <c r="D48" s="32">
        <f t="shared" si="1"/>
        <v>0</v>
      </c>
      <c r="E48" s="12"/>
      <c r="F48" s="12"/>
      <c r="G48" s="12"/>
      <c r="H48" s="12"/>
      <c r="I48" s="12"/>
    </row>
    <row r="49" spans="1:9" ht="12.75">
      <c r="A49" s="77" t="s">
        <v>496</v>
      </c>
      <c r="B49" s="92" t="s">
        <v>22</v>
      </c>
      <c r="C49" s="199"/>
      <c r="D49" s="32">
        <f t="shared" si="1"/>
        <v>0</v>
      </c>
      <c r="E49" s="12"/>
      <c r="F49" s="12"/>
      <c r="G49" s="12"/>
      <c r="H49" s="12"/>
      <c r="I49" s="12"/>
    </row>
    <row r="50" spans="1:9" ht="12.75">
      <c r="A50" s="77" t="s">
        <v>497</v>
      </c>
      <c r="B50" s="92" t="s">
        <v>22</v>
      </c>
      <c r="C50" s="199"/>
      <c r="D50" s="32">
        <f t="shared" si="1"/>
        <v>0</v>
      </c>
      <c r="E50" s="12"/>
      <c r="F50" s="12"/>
      <c r="G50" s="12"/>
      <c r="H50" s="12"/>
      <c r="I50" s="12"/>
    </row>
    <row r="51" spans="1:9" ht="12.75">
      <c r="A51" s="77" t="s">
        <v>498</v>
      </c>
      <c r="B51" s="92" t="s">
        <v>22</v>
      </c>
      <c r="C51" s="199"/>
      <c r="D51" s="32">
        <f t="shared" si="1"/>
        <v>0</v>
      </c>
      <c r="E51" s="12"/>
      <c r="F51" s="12"/>
      <c r="G51" s="12"/>
      <c r="H51" s="12"/>
      <c r="I51" s="12"/>
    </row>
    <row r="52" spans="1:9" ht="12.75">
      <c r="A52" s="77" t="s">
        <v>499</v>
      </c>
      <c r="B52" s="190"/>
      <c r="C52" s="199"/>
      <c r="D52" s="32">
        <f>IF(B52&gt;C52,0,C52-B52)</f>
        <v>0</v>
      </c>
      <c r="E52" s="12"/>
      <c r="F52" s="12"/>
      <c r="G52" s="12"/>
      <c r="H52" s="12"/>
      <c r="I52" s="12"/>
    </row>
    <row r="53" spans="1:9" ht="12.75">
      <c r="A53" s="77" t="s">
        <v>500</v>
      </c>
      <c r="B53" s="190"/>
      <c r="C53" s="199"/>
      <c r="D53" s="32">
        <f>IF(B53&gt;C53,0,C53-B53)</f>
        <v>0</v>
      </c>
      <c r="E53" s="12"/>
      <c r="F53" s="12"/>
      <c r="G53" s="12"/>
      <c r="H53" s="12"/>
      <c r="I53" s="12"/>
    </row>
    <row r="54" spans="1:9" ht="12.75">
      <c r="A54" s="216" t="s">
        <v>178</v>
      </c>
      <c r="B54" s="190"/>
      <c r="C54" s="199"/>
      <c r="D54" s="32">
        <f>IF(B54&gt;C54,0,C54-B54)</f>
        <v>0</v>
      </c>
      <c r="E54" s="12"/>
      <c r="F54" s="12"/>
      <c r="G54" s="12"/>
      <c r="H54" s="12"/>
      <c r="I54" s="12"/>
    </row>
    <row r="55" spans="1:9" ht="12.75">
      <c r="A55" s="216" t="s">
        <v>179</v>
      </c>
      <c r="B55" s="92" t="s">
        <v>22</v>
      </c>
      <c r="C55" s="199"/>
      <c r="D55" s="32">
        <f t="shared" si="1"/>
        <v>0</v>
      </c>
      <c r="E55" s="12"/>
      <c r="F55" s="12"/>
      <c r="G55" s="12"/>
      <c r="H55" s="12"/>
      <c r="I55" s="12"/>
    </row>
    <row r="56" spans="1:9" ht="12.75">
      <c r="A56" s="216" t="s">
        <v>180</v>
      </c>
      <c r="B56" s="92" t="s">
        <v>22</v>
      </c>
      <c r="C56" s="199"/>
      <c r="D56" s="32">
        <f t="shared" si="1"/>
        <v>0</v>
      </c>
      <c r="E56" s="12"/>
      <c r="F56" s="12"/>
      <c r="G56" s="12"/>
      <c r="H56" s="12"/>
      <c r="I56" s="12"/>
    </row>
    <row r="57" spans="1:9" ht="12.75">
      <c r="A57" s="216" t="s">
        <v>181</v>
      </c>
      <c r="B57" s="92" t="s">
        <v>22</v>
      </c>
      <c r="C57" s="199"/>
      <c r="D57" s="32">
        <f t="shared" si="1"/>
        <v>0</v>
      </c>
      <c r="E57" s="12"/>
      <c r="F57" s="12"/>
      <c r="G57" s="12"/>
      <c r="H57" s="12"/>
      <c r="I57" s="12"/>
    </row>
    <row r="58" spans="1:9" ht="12.75">
      <c r="A58" s="216" t="s">
        <v>182</v>
      </c>
      <c r="B58" s="92" t="s">
        <v>22</v>
      </c>
      <c r="C58" s="199"/>
      <c r="D58" s="32">
        <f t="shared" si="1"/>
        <v>0</v>
      </c>
      <c r="E58" s="12"/>
      <c r="F58" s="12"/>
      <c r="G58" s="12"/>
      <c r="H58" s="12"/>
      <c r="I58" s="12"/>
    </row>
    <row r="59" spans="1:9" ht="12.75">
      <c r="A59" s="77" t="s">
        <v>522</v>
      </c>
      <c r="B59" s="92" t="s">
        <v>22</v>
      </c>
      <c r="C59" s="199"/>
      <c r="D59" s="32">
        <f t="shared" si="1"/>
        <v>0</v>
      </c>
      <c r="E59" s="12"/>
      <c r="F59" s="12"/>
      <c r="G59" s="12"/>
      <c r="H59" s="12"/>
      <c r="I59" s="12"/>
    </row>
    <row r="60" spans="1:9" ht="12.75">
      <c r="A60" s="78" t="s">
        <v>507</v>
      </c>
      <c r="B60" s="101" t="s">
        <v>80</v>
      </c>
      <c r="C60" s="164" t="s">
        <v>80</v>
      </c>
      <c r="D60" s="160">
        <f>SUM(D29:D59)</f>
        <v>0</v>
      </c>
      <c r="E60" s="12"/>
      <c r="F60" s="12"/>
      <c r="G60" s="12"/>
      <c r="H60" s="12"/>
      <c r="I60" s="12"/>
    </row>
    <row r="61" spans="1:9" ht="12.75">
      <c r="A61" s="77"/>
      <c r="B61" s="155"/>
      <c r="C61" s="198"/>
      <c r="D61" s="159"/>
      <c r="E61" s="12"/>
      <c r="F61" s="12"/>
      <c r="G61" s="12"/>
      <c r="H61" s="12"/>
      <c r="I61" s="12"/>
    </row>
    <row r="62" spans="1:9" ht="12.75">
      <c r="A62" s="35"/>
      <c r="B62" s="35"/>
      <c r="C62" s="34"/>
      <c r="D62" s="34"/>
      <c r="E62" s="12"/>
      <c r="F62" s="12"/>
      <c r="G62" s="12"/>
      <c r="H62" s="12"/>
      <c r="I62" s="12"/>
    </row>
    <row r="63" spans="1:9" ht="12.75">
      <c r="A63" s="35"/>
      <c r="B63" s="35"/>
      <c r="C63" s="34"/>
      <c r="D63" s="158"/>
      <c r="E63" s="40" t="s">
        <v>103</v>
      </c>
      <c r="F63" s="12"/>
      <c r="G63" s="12"/>
      <c r="H63" s="12"/>
      <c r="I63" s="12"/>
    </row>
    <row r="64" spans="1:9" ht="12.75">
      <c r="A64" s="35"/>
      <c r="B64" s="35"/>
      <c r="C64" s="34"/>
      <c r="D64" s="34"/>
      <c r="E64" s="12"/>
      <c r="F64" s="12"/>
      <c r="G64" s="12"/>
      <c r="H64" s="12"/>
      <c r="I64" s="12"/>
    </row>
    <row r="65" spans="1:9" ht="12.75">
      <c r="A65" s="35"/>
      <c r="B65" s="35"/>
      <c r="C65" s="34"/>
      <c r="D65" s="34"/>
      <c r="E65" s="24"/>
      <c r="F65" s="24"/>
      <c r="G65" s="24"/>
      <c r="H65" s="24"/>
      <c r="I65" s="24"/>
    </row>
    <row r="66" spans="1:9" ht="12.75">
      <c r="A66" s="35"/>
      <c r="B66" s="155"/>
      <c r="C66" s="156"/>
      <c r="D66" s="34"/>
      <c r="E66" s="24"/>
      <c r="F66" s="1"/>
      <c r="G66" s="1"/>
      <c r="H66" s="1"/>
      <c r="I66" s="1"/>
    </row>
    <row r="67" spans="1:9" ht="12.75">
      <c r="A67" s="157"/>
      <c r="B67" s="155"/>
      <c r="C67" s="156"/>
      <c r="D67" s="156"/>
      <c r="E67" s="24"/>
      <c r="F67" s="1"/>
      <c r="G67" s="1"/>
      <c r="H67" s="1"/>
      <c r="I67" s="1"/>
    </row>
    <row r="68" spans="1:9" ht="12.75">
      <c r="A68" s="35"/>
      <c r="B68" s="35"/>
      <c r="C68" s="34"/>
      <c r="D68" s="34"/>
      <c r="E68" s="24"/>
      <c r="F68" s="1"/>
      <c r="G68" s="1"/>
      <c r="H68" s="1"/>
      <c r="I68" s="1"/>
    </row>
    <row r="69" spans="1:9" ht="12.75">
      <c r="A69" s="1"/>
      <c r="B69" s="1"/>
      <c r="C69" s="1"/>
      <c r="D69" s="1"/>
      <c r="E69" s="24"/>
      <c r="F69" s="1"/>
      <c r="G69" s="1"/>
      <c r="H69" s="1"/>
      <c r="I69" s="1"/>
    </row>
    <row r="70" spans="1:9" ht="12.75">
      <c r="A70" s="1"/>
      <c r="B70" s="1"/>
      <c r="C70" s="1"/>
      <c r="D70" s="1"/>
      <c r="E70" s="24"/>
      <c r="F70" s="1"/>
      <c r="G70" s="1"/>
      <c r="H70" s="1"/>
      <c r="I70" s="1"/>
    </row>
    <row r="71" ht="12.75">
      <c r="E71" s="12" t="s">
        <v>101</v>
      </c>
    </row>
    <row r="72" ht="12.75">
      <c r="E72" s="12" t="s">
        <v>101</v>
      </c>
    </row>
    <row r="73" ht="12.75">
      <c r="E73" s="12" t="s">
        <v>101</v>
      </c>
    </row>
    <row r="74" ht="12.75">
      <c r="E74" s="12" t="s">
        <v>101</v>
      </c>
    </row>
    <row r="75" ht="12.75">
      <c r="E75" s="12" t="s">
        <v>101</v>
      </c>
    </row>
    <row r="76" ht="12.75">
      <c r="E76" s="12" t="s">
        <v>101</v>
      </c>
    </row>
    <row r="77" ht="12.75">
      <c r="E77" s="12" t="s">
        <v>101</v>
      </c>
    </row>
    <row r="78" ht="12.75">
      <c r="E78" s="12" t="s">
        <v>101</v>
      </c>
    </row>
    <row r="79" ht="12.75">
      <c r="E79" s="12"/>
    </row>
    <row r="80" ht="12.75">
      <c r="E80" s="12" t="s">
        <v>101</v>
      </c>
    </row>
    <row r="81" ht="12.75">
      <c r="E81" s="40" t="s">
        <v>103</v>
      </c>
    </row>
    <row r="82" spans="1:5" ht="12.75">
      <c r="A82" s="40"/>
      <c r="B82" s="40"/>
      <c r="C82" s="40"/>
      <c r="D82" s="40"/>
      <c r="E82" s="12"/>
    </row>
    <row r="83" spans="1:5" ht="12.75">
      <c r="A83" s="40"/>
      <c r="B83" s="40"/>
      <c r="C83" s="40"/>
      <c r="D83" s="40"/>
      <c r="E83" s="12"/>
    </row>
    <row r="84" spans="1:5" ht="12.75">
      <c r="A84" s="40"/>
      <c r="B84" s="40"/>
      <c r="C84" s="40"/>
      <c r="D84" s="40"/>
      <c r="E84" s="12"/>
    </row>
    <row r="85" spans="1:5" ht="12.75">
      <c r="A85" s="40"/>
      <c r="B85" s="40"/>
      <c r="C85" s="40"/>
      <c r="D85" s="40"/>
      <c r="E85" s="12"/>
    </row>
    <row r="86" spans="1:5" ht="12.75">
      <c r="A86" s="40"/>
      <c r="B86" s="40"/>
      <c r="C86" s="40"/>
      <c r="D86" s="40"/>
      <c r="E86" s="12"/>
    </row>
    <row r="87" spans="1:5" ht="12.75">
      <c r="A87" s="12"/>
      <c r="B87" s="9"/>
      <c r="C87" s="9"/>
      <c r="D87" s="9"/>
      <c r="E87" s="12"/>
    </row>
    <row r="88" spans="1:5" ht="12.75">
      <c r="A88" s="9"/>
      <c r="B88" s="9"/>
      <c r="C88" s="9"/>
      <c r="D88" s="9"/>
      <c r="E88" s="12"/>
    </row>
    <row r="89" spans="1:4" ht="12.75">
      <c r="A89" s="9"/>
      <c r="B89" s="9"/>
      <c r="C89" s="9"/>
      <c r="D89" s="9"/>
    </row>
    <row r="90" spans="1:4" ht="12.75">
      <c r="A90" s="3"/>
      <c r="B90" s="3"/>
      <c r="C90" s="3"/>
      <c r="D90" s="9"/>
    </row>
    <row r="91" spans="1:4" ht="12.75">
      <c r="A91" s="3"/>
      <c r="B91" s="3"/>
      <c r="C91" s="3"/>
      <c r="D91" s="9"/>
    </row>
    <row r="92" ht="12.75">
      <c r="D92" s="12"/>
    </row>
  </sheetData>
  <sheetProtection password="D313" sheet="1"/>
  <mergeCells count="2">
    <mergeCell ref="A1:C1"/>
    <mergeCell ref="A25:D25"/>
  </mergeCells>
  <printOptions gridLines="1"/>
  <pageMargins left="0.5" right="0.5" top="1" bottom="1" header="0.5" footer="0.5"/>
  <pageSetup fitToHeight="1" fitToWidth="1" horizontalDpi="300" verticalDpi="300" orientation="portrait" scale="82"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83"/>
  <sheetViews>
    <sheetView tabSelected="1" zoomScalePageLayoutView="0" workbookViewId="0" topLeftCell="A1">
      <selection activeCell="A64" sqref="A64"/>
    </sheetView>
  </sheetViews>
  <sheetFormatPr defaultColWidth="9.140625" defaultRowHeight="12.75"/>
  <cols>
    <col min="1" max="1" width="70.7109375" style="0" customWidth="1"/>
    <col min="2" max="2" width="14.7109375" style="0" customWidth="1"/>
    <col min="3" max="5" width="12.7109375" style="0" customWidth="1"/>
    <col min="6" max="7" width="9.140625" style="0" hidden="1" customWidth="1"/>
    <col min="8" max="10" width="12.7109375" style="0" hidden="1" customWidth="1"/>
    <col min="11" max="11" width="12.7109375" style="0" customWidth="1"/>
    <col min="12" max="16" width="15.7109375" style="0" customWidth="1"/>
  </cols>
  <sheetData>
    <row r="1" spans="1:15" ht="12.75">
      <c r="A1" s="360">
        <f>'PAGE #1'!$C$11</f>
        <v>0</v>
      </c>
      <c r="B1" s="360"/>
      <c r="C1" s="360"/>
      <c r="D1" s="12"/>
      <c r="E1" s="12"/>
      <c r="F1" s="12"/>
      <c r="G1" s="12"/>
      <c r="H1" s="12"/>
      <c r="I1" s="12"/>
      <c r="J1" s="12"/>
      <c r="K1" s="42"/>
      <c r="L1" s="42"/>
      <c r="M1" s="42"/>
      <c r="N1" s="42"/>
      <c r="O1" s="42"/>
    </row>
    <row r="2" spans="1:15" ht="12.75">
      <c r="A2" s="170">
        <f>'PAGE #1'!E16</f>
        <v>0</v>
      </c>
      <c r="B2" s="12"/>
      <c r="C2" s="12"/>
      <c r="D2" s="188"/>
      <c r="E2" s="40"/>
      <c r="F2" s="12"/>
      <c r="G2" s="12"/>
      <c r="H2" s="12"/>
      <c r="I2" s="12"/>
      <c r="J2" s="12"/>
      <c r="K2" s="42"/>
      <c r="L2" s="42"/>
      <c r="M2" s="42"/>
      <c r="N2" s="42"/>
      <c r="O2" s="42"/>
    </row>
    <row r="3" spans="1:15" ht="12.75">
      <c r="A3" s="170">
        <f>'PAGE #1'!$E$17</f>
        <v>0</v>
      </c>
      <c r="B3" s="12"/>
      <c r="C3" s="12"/>
      <c r="D3" s="40"/>
      <c r="E3" s="40"/>
      <c r="F3" s="12"/>
      <c r="G3" s="12"/>
      <c r="H3" s="12"/>
      <c r="I3" s="12"/>
      <c r="J3" s="12"/>
      <c r="K3" s="42"/>
      <c r="L3" s="42"/>
      <c r="M3" s="42"/>
      <c r="N3" s="42"/>
      <c r="O3" s="42"/>
    </row>
    <row r="4" spans="1:15" ht="12.75">
      <c r="A4" s="276" t="str">
        <f>'PAGE #1'!$B$7</f>
        <v>YEAR ENDED DECEMBER 31, 2022</v>
      </c>
      <c r="B4" s="12"/>
      <c r="C4" s="12"/>
      <c r="D4" s="40"/>
      <c r="E4" s="40"/>
      <c r="F4" s="12"/>
      <c r="G4" s="12"/>
      <c r="H4" s="12"/>
      <c r="I4" s="12"/>
      <c r="J4" s="12"/>
      <c r="K4" s="42"/>
      <c r="L4" s="42"/>
      <c r="M4" s="42"/>
      <c r="N4" s="42"/>
      <c r="O4" s="42"/>
    </row>
    <row r="5" spans="1:15" ht="12.75">
      <c r="A5" s="99"/>
      <c r="B5" s="99"/>
      <c r="C5" s="99"/>
      <c r="D5" s="99"/>
      <c r="E5" s="99"/>
      <c r="F5" s="12"/>
      <c r="G5" s="12"/>
      <c r="H5" s="177"/>
      <c r="I5" s="177"/>
      <c r="J5" s="177"/>
      <c r="K5" s="42"/>
      <c r="L5" s="42"/>
      <c r="M5" s="42"/>
      <c r="N5" s="42"/>
      <c r="O5" s="42"/>
    </row>
    <row r="6" spans="1:15" ht="12.75">
      <c r="A6" s="99"/>
      <c r="B6" s="99"/>
      <c r="C6" s="99"/>
      <c r="D6" s="99"/>
      <c r="E6" s="99"/>
      <c r="F6" s="12"/>
      <c r="G6" s="12"/>
      <c r="H6" s="177"/>
      <c r="I6" s="177"/>
      <c r="J6" s="177"/>
      <c r="K6" s="42"/>
      <c r="L6" s="42"/>
      <c r="M6" s="42"/>
      <c r="N6" s="42"/>
      <c r="O6" s="42"/>
    </row>
    <row r="7" spans="1:15" ht="12.75">
      <c r="A7" s="249" t="s">
        <v>523</v>
      </c>
      <c r="B7" s="248"/>
      <c r="C7" s="38"/>
      <c r="D7" s="38"/>
      <c r="E7" s="82"/>
      <c r="F7" s="12"/>
      <c r="G7" s="12"/>
      <c r="H7" s="177"/>
      <c r="I7" s="177"/>
      <c r="J7" s="177"/>
      <c r="K7" s="42"/>
      <c r="L7" s="42"/>
      <c r="M7" s="42"/>
      <c r="N7" s="42"/>
      <c r="O7" s="42"/>
    </row>
    <row r="8" spans="1:15" ht="12.75">
      <c r="A8" s="111"/>
      <c r="B8" s="35"/>
      <c r="C8" s="35"/>
      <c r="D8" s="35"/>
      <c r="E8" s="35"/>
      <c r="F8" s="12"/>
      <c r="G8" s="24"/>
      <c r="H8" s="177"/>
      <c r="I8" s="177"/>
      <c r="J8" s="177"/>
      <c r="K8" s="42"/>
      <c r="L8" s="42"/>
      <c r="M8" s="42"/>
      <c r="N8" s="42"/>
      <c r="O8" s="42"/>
    </row>
    <row r="9" spans="1:15" ht="54.75" customHeight="1">
      <c r="A9" s="364" t="s">
        <v>288</v>
      </c>
      <c r="B9" s="365"/>
      <c r="C9" s="365"/>
      <c r="D9" s="365"/>
      <c r="E9" s="366"/>
      <c r="F9" s="12"/>
      <c r="G9" s="12"/>
      <c r="H9" s="177"/>
      <c r="I9" s="177"/>
      <c r="J9" s="177"/>
      <c r="K9" s="42"/>
      <c r="L9" s="42"/>
      <c r="M9" s="42"/>
      <c r="N9" s="42"/>
      <c r="O9" s="42"/>
    </row>
    <row r="10" spans="1:15" ht="12.75">
      <c r="A10" s="113"/>
      <c r="B10" s="40"/>
      <c r="C10" s="40"/>
      <c r="D10" s="40"/>
      <c r="E10" s="40"/>
      <c r="F10" s="12"/>
      <c r="G10" s="12"/>
      <c r="H10" s="177" t="s">
        <v>21</v>
      </c>
      <c r="I10" s="177" t="s">
        <v>21</v>
      </c>
      <c r="J10" s="177" t="s">
        <v>21</v>
      </c>
      <c r="K10" s="42"/>
      <c r="L10" s="42"/>
      <c r="M10" s="42"/>
      <c r="N10" s="42"/>
      <c r="O10" s="42"/>
    </row>
    <row r="11" spans="1:15" ht="12.75">
      <c r="A11" s="113"/>
      <c r="B11" s="40"/>
      <c r="C11" s="40"/>
      <c r="D11" s="40"/>
      <c r="E11" s="40"/>
      <c r="F11" s="12"/>
      <c r="G11" s="12"/>
      <c r="H11" s="177"/>
      <c r="I11" s="177"/>
      <c r="J11" s="177"/>
      <c r="K11" s="42"/>
      <c r="L11" s="42"/>
      <c r="M11" s="42"/>
      <c r="N11" s="42"/>
      <c r="O11" s="42"/>
    </row>
    <row r="12" spans="1:15" ht="12.75">
      <c r="A12" s="255" t="s">
        <v>15</v>
      </c>
      <c r="B12" s="252" t="s">
        <v>16</v>
      </c>
      <c r="C12" s="363" t="s">
        <v>17</v>
      </c>
      <c r="D12" s="363"/>
      <c r="E12" s="187" t="s">
        <v>18</v>
      </c>
      <c r="F12" s="58"/>
      <c r="G12" s="12"/>
      <c r="H12" s="177" t="s">
        <v>240</v>
      </c>
      <c r="I12" s="177" t="s">
        <v>240</v>
      </c>
      <c r="J12" s="177" t="s">
        <v>240</v>
      </c>
      <c r="K12" s="42"/>
      <c r="L12" s="42"/>
      <c r="M12" s="42"/>
      <c r="N12" s="42"/>
      <c r="O12" s="42"/>
    </row>
    <row r="13" spans="1:15" ht="12.75">
      <c r="A13" s="256"/>
      <c r="B13" s="253" t="s">
        <v>19</v>
      </c>
      <c r="C13" s="362" t="s">
        <v>20</v>
      </c>
      <c r="D13" s="362"/>
      <c r="E13" s="362"/>
      <c r="F13" s="12"/>
      <c r="G13" s="12"/>
      <c r="H13" s="177" t="s">
        <v>241</v>
      </c>
      <c r="I13" s="177" t="s">
        <v>243</v>
      </c>
      <c r="J13" s="177" t="s">
        <v>244</v>
      </c>
      <c r="K13" s="42"/>
      <c r="L13" s="42"/>
      <c r="M13" s="42"/>
      <c r="N13" s="42"/>
      <c r="O13" s="42"/>
    </row>
    <row r="14" spans="1:15" ht="12.75">
      <c r="A14" s="257" t="s">
        <v>209</v>
      </c>
      <c r="B14" s="254" t="s">
        <v>164</v>
      </c>
      <c r="C14" s="79" t="s">
        <v>166</v>
      </c>
      <c r="D14" s="226" t="s">
        <v>164</v>
      </c>
      <c r="E14" s="101" t="s">
        <v>21</v>
      </c>
      <c r="F14" s="12"/>
      <c r="G14" s="12"/>
      <c r="H14" s="12"/>
      <c r="I14" s="12"/>
      <c r="J14" s="12"/>
      <c r="K14" s="42"/>
      <c r="L14" s="42"/>
      <c r="M14" s="42"/>
      <c r="N14" s="42"/>
      <c r="O14" s="42"/>
    </row>
    <row r="15" spans="1:15" ht="12.75">
      <c r="A15" s="218" t="s">
        <v>204</v>
      </c>
      <c r="B15" s="227">
        <f>'ST PAGE'!C63</f>
        <v>0</v>
      </c>
      <c r="C15" s="258"/>
      <c r="D15" s="259"/>
      <c r="E15" s="32">
        <f>C15*D15</f>
        <v>0</v>
      </c>
      <c r="F15" s="12"/>
      <c r="G15" s="12"/>
      <c r="H15" s="12" t="s">
        <v>218</v>
      </c>
      <c r="I15" s="12"/>
      <c r="J15" s="12" t="s">
        <v>261</v>
      </c>
      <c r="K15" s="42"/>
      <c r="L15" s="42"/>
      <c r="M15" s="42"/>
      <c r="N15" s="42"/>
      <c r="O15" s="42"/>
    </row>
    <row r="16" spans="1:15" ht="12.75">
      <c r="A16" s="218" t="s">
        <v>205</v>
      </c>
      <c r="B16" s="228">
        <f>'ST PAGE'!C64</f>
        <v>0</v>
      </c>
      <c r="C16" s="258"/>
      <c r="D16" s="259"/>
      <c r="E16" s="32">
        <f aca="true" t="shared" si="0" ref="E16:E21">C16*D16</f>
        <v>0</v>
      </c>
      <c r="F16" s="12"/>
      <c r="G16" s="12"/>
      <c r="H16" s="12" t="s">
        <v>219</v>
      </c>
      <c r="I16" s="12"/>
      <c r="J16" s="12" t="s">
        <v>262</v>
      </c>
      <c r="K16" s="42"/>
      <c r="L16" s="42"/>
      <c r="M16" s="42"/>
      <c r="N16" s="42"/>
      <c r="O16" s="42"/>
    </row>
    <row r="17" spans="1:15" ht="12.75">
      <c r="A17" s="218" t="s">
        <v>206</v>
      </c>
      <c r="B17" s="227">
        <f>'ST PAGE'!C65</f>
        <v>0</v>
      </c>
      <c r="C17" s="229" t="s">
        <v>163</v>
      </c>
      <c r="D17" s="229" t="s">
        <v>163</v>
      </c>
      <c r="E17" s="229" t="s">
        <v>163</v>
      </c>
      <c r="F17" s="12"/>
      <c r="G17" s="12"/>
      <c r="H17" s="12" t="s">
        <v>220</v>
      </c>
      <c r="I17" s="12"/>
      <c r="J17" s="12" t="s">
        <v>263</v>
      </c>
      <c r="K17" s="42"/>
      <c r="L17" s="42"/>
      <c r="M17" s="42"/>
      <c r="N17" s="42"/>
      <c r="O17" s="42"/>
    </row>
    <row r="18" spans="1:15" ht="12.75">
      <c r="A18" s="218" t="s">
        <v>210</v>
      </c>
      <c r="B18" s="230">
        <f>'ST PAGE'!F63</f>
        <v>0</v>
      </c>
      <c r="C18" s="258"/>
      <c r="D18" s="259"/>
      <c r="E18" s="32">
        <f t="shared" si="0"/>
        <v>0</v>
      </c>
      <c r="F18" s="12"/>
      <c r="G18" s="12"/>
      <c r="H18" s="12" t="s">
        <v>221</v>
      </c>
      <c r="I18" s="12"/>
      <c r="J18" s="12" t="s">
        <v>264</v>
      </c>
      <c r="K18" s="42"/>
      <c r="L18" s="42"/>
      <c r="M18" s="42"/>
      <c r="N18" s="42"/>
      <c r="O18" s="42"/>
    </row>
    <row r="19" spans="1:15" ht="12.75">
      <c r="A19" s="218" t="s">
        <v>211</v>
      </c>
      <c r="B19" s="228">
        <f>'ST PAGE'!F64</f>
        <v>0</v>
      </c>
      <c r="C19" s="258"/>
      <c r="D19" s="259"/>
      <c r="E19" s="32">
        <f t="shared" si="0"/>
        <v>0</v>
      </c>
      <c r="F19" s="12"/>
      <c r="G19" s="12"/>
      <c r="H19" s="12" t="s">
        <v>222</v>
      </c>
      <c r="I19" s="12"/>
      <c r="J19" s="12" t="s">
        <v>265</v>
      </c>
      <c r="K19" s="42"/>
      <c r="L19" s="42"/>
      <c r="M19" s="42"/>
      <c r="N19" s="42"/>
      <c r="O19" s="42"/>
    </row>
    <row r="20" spans="1:15" ht="12.75">
      <c r="A20" s="218" t="s">
        <v>208</v>
      </c>
      <c r="B20" s="228">
        <f>'ST PAGE'!C76</f>
        <v>0</v>
      </c>
      <c r="C20" s="258"/>
      <c r="D20" s="259"/>
      <c r="E20" s="32">
        <f t="shared" si="0"/>
        <v>0</v>
      </c>
      <c r="F20" s="12"/>
      <c r="G20" s="12"/>
      <c r="H20" s="12" t="s">
        <v>223</v>
      </c>
      <c r="I20" s="12"/>
      <c r="J20" s="12" t="s">
        <v>266</v>
      </c>
      <c r="K20" s="42"/>
      <c r="L20" s="42"/>
      <c r="M20" s="42"/>
      <c r="N20" s="42"/>
      <c r="O20" s="42"/>
    </row>
    <row r="21" spans="1:15" ht="12.75">
      <c r="A21" s="218" t="s">
        <v>207</v>
      </c>
      <c r="B21" s="228">
        <f>'ST PAGE'!D76</f>
        <v>0</v>
      </c>
      <c r="C21" s="258"/>
      <c r="D21" s="259"/>
      <c r="E21" s="32">
        <f t="shared" si="0"/>
        <v>0</v>
      </c>
      <c r="F21" s="12"/>
      <c r="G21" s="12"/>
      <c r="H21" s="12" t="s">
        <v>224</v>
      </c>
      <c r="I21" s="12"/>
      <c r="J21" s="12" t="s">
        <v>267</v>
      </c>
      <c r="K21" s="42"/>
      <c r="L21" s="42"/>
      <c r="M21" s="42"/>
      <c r="N21" s="42"/>
      <c r="O21" s="42"/>
    </row>
    <row r="22" spans="1:15" ht="12.75">
      <c r="A22" s="218" t="s">
        <v>286</v>
      </c>
      <c r="B22" s="228">
        <f>'ST PAGE'!C94-'ST PAGE'!E94+'ST PAGE'!F94</f>
        <v>0</v>
      </c>
      <c r="C22" s="229" t="s">
        <v>163</v>
      </c>
      <c r="D22" s="229" t="s">
        <v>163</v>
      </c>
      <c r="E22" s="229" t="s">
        <v>163</v>
      </c>
      <c r="F22" s="12"/>
      <c r="G22" s="12"/>
      <c r="H22" s="12" t="s">
        <v>225</v>
      </c>
      <c r="I22" s="12"/>
      <c r="J22" s="12" t="s">
        <v>268</v>
      </c>
      <c r="K22" s="42"/>
      <c r="L22" s="42"/>
      <c r="M22" s="42"/>
      <c r="N22" s="42"/>
      <c r="O22" s="42"/>
    </row>
    <row r="23" spans="1:15" ht="12.75">
      <c r="A23" s="218" t="s">
        <v>287</v>
      </c>
      <c r="B23" s="228">
        <f>'ST PAGE'!C95-'ST PAGE'!E95+'ST PAGE'!F95</f>
        <v>0</v>
      </c>
      <c r="C23" s="229" t="s">
        <v>163</v>
      </c>
      <c r="D23" s="229" t="s">
        <v>163</v>
      </c>
      <c r="E23" s="229" t="s">
        <v>163</v>
      </c>
      <c r="F23" s="12"/>
      <c r="G23" s="12"/>
      <c r="H23" s="12" t="s">
        <v>226</v>
      </c>
      <c r="I23" s="12"/>
      <c r="J23" s="12" t="s">
        <v>269</v>
      </c>
      <c r="K23" s="42"/>
      <c r="L23" s="42"/>
      <c r="M23" s="42"/>
      <c r="N23" s="42"/>
      <c r="O23" s="42"/>
    </row>
    <row r="24" spans="1:14" ht="12.75">
      <c r="A24" s="219" t="s">
        <v>291</v>
      </c>
      <c r="B24" s="231">
        <f>SUM(B17:B23)</f>
        <v>0</v>
      </c>
      <c r="C24" s="321" t="s">
        <v>163</v>
      </c>
      <c r="D24" s="231">
        <f>SUM(D15:D23)</f>
        <v>0</v>
      </c>
      <c r="E24" s="320" t="s">
        <v>91</v>
      </c>
      <c r="F24" s="12"/>
      <c r="G24" s="12"/>
      <c r="H24" s="12" t="s">
        <v>255</v>
      </c>
      <c r="I24" s="12"/>
      <c r="J24" s="12" t="s">
        <v>270</v>
      </c>
      <c r="K24" s="42"/>
      <c r="L24" s="42"/>
      <c r="M24" s="42"/>
      <c r="N24" s="42"/>
    </row>
    <row r="25" spans="1:14" ht="12.75">
      <c r="A25" s="35"/>
      <c r="B25" s="35"/>
      <c r="C25" s="35"/>
      <c r="D25" s="35"/>
      <c r="E25" s="35"/>
      <c r="F25" s="24"/>
      <c r="G25" s="24"/>
      <c r="H25" s="24"/>
      <c r="I25" s="12"/>
      <c r="J25" s="12"/>
      <c r="K25" s="42"/>
      <c r="L25" s="42"/>
      <c r="M25" s="42"/>
      <c r="N25" s="42"/>
    </row>
    <row r="26" spans="1:14" ht="12.75">
      <c r="A26" s="250" t="s">
        <v>212</v>
      </c>
      <c r="B26" s="35"/>
      <c r="C26" s="35"/>
      <c r="D26" s="35"/>
      <c r="E26" s="35"/>
      <c r="F26" s="12"/>
      <c r="G26" s="12"/>
      <c r="H26" s="12"/>
      <c r="I26" s="12"/>
      <c r="J26" s="12"/>
      <c r="K26" s="42"/>
      <c r="L26" s="42"/>
      <c r="M26" s="42"/>
      <c r="N26" s="42"/>
    </row>
    <row r="27" spans="1:14" ht="12.75">
      <c r="A27" s="217" t="s">
        <v>283</v>
      </c>
      <c r="B27" s="227">
        <f>'ST PAGE'!E63</f>
        <v>0</v>
      </c>
      <c r="C27" s="258"/>
      <c r="D27" s="259"/>
      <c r="E27" s="32">
        <f>C27*D27</f>
        <v>0</v>
      </c>
      <c r="F27" s="24"/>
      <c r="G27" s="12"/>
      <c r="H27" s="12" t="s">
        <v>227</v>
      </c>
      <c r="I27" s="12"/>
      <c r="J27" s="12" t="s">
        <v>271</v>
      </c>
      <c r="K27" s="42"/>
      <c r="L27" s="42"/>
      <c r="M27" s="42"/>
      <c r="N27" s="42"/>
    </row>
    <row r="28" spans="1:14" ht="12.75">
      <c r="A28" s="218" t="s">
        <v>284</v>
      </c>
      <c r="B28" s="227">
        <f>'ST PAGE'!C9-'ST PAGE'!E9+'ST PAGE'!F9</f>
        <v>0</v>
      </c>
      <c r="C28" s="258"/>
      <c r="D28" s="259"/>
      <c r="E28" s="32">
        <f aca="true" t="shared" si="1" ref="E28:E37">C28*D28</f>
        <v>0</v>
      </c>
      <c r="F28" s="24"/>
      <c r="G28" s="12"/>
      <c r="H28" s="12" t="s">
        <v>228</v>
      </c>
      <c r="I28" s="12"/>
      <c r="J28" s="12" t="s">
        <v>272</v>
      </c>
      <c r="K28" s="42"/>
      <c r="L28" s="42"/>
      <c r="M28" s="42"/>
      <c r="N28" s="42"/>
    </row>
    <row r="29" spans="1:14" ht="12.75" hidden="1">
      <c r="A29" s="218" t="s">
        <v>285</v>
      </c>
      <c r="B29" s="227">
        <v>0</v>
      </c>
      <c r="C29" s="258"/>
      <c r="D29" s="259"/>
      <c r="E29" s="32">
        <v>0</v>
      </c>
      <c r="F29" s="12"/>
      <c r="G29" s="12"/>
      <c r="H29" s="12" t="s">
        <v>229</v>
      </c>
      <c r="I29" s="12"/>
      <c r="J29" s="12" t="s">
        <v>273</v>
      </c>
      <c r="K29" s="42"/>
      <c r="L29" s="42"/>
      <c r="M29" s="42"/>
      <c r="N29" s="42"/>
    </row>
    <row r="30" spans="1:14" ht="12.75">
      <c r="A30" s="218" t="s">
        <v>322</v>
      </c>
      <c r="B30" s="228">
        <f>'ST PAGE'!C87</f>
        <v>0</v>
      </c>
      <c r="C30" s="258"/>
      <c r="D30" s="259"/>
      <c r="E30" s="32">
        <f t="shared" si="1"/>
        <v>0</v>
      </c>
      <c r="F30" s="12"/>
      <c r="G30" s="12"/>
      <c r="H30" s="12" t="s">
        <v>230</v>
      </c>
      <c r="I30" s="12"/>
      <c r="J30" s="12" t="s">
        <v>274</v>
      </c>
      <c r="K30" s="42"/>
      <c r="L30" s="42"/>
      <c r="M30" s="42"/>
      <c r="N30" s="42"/>
    </row>
    <row r="31" spans="1:14" ht="12.75">
      <c r="A31" s="220" t="s">
        <v>323</v>
      </c>
      <c r="B31" s="228">
        <f>SUM(B27:B30)</f>
        <v>0</v>
      </c>
      <c r="C31" s="321" t="s">
        <v>163</v>
      </c>
      <c r="D31" s="228">
        <f>SUM(D27:D30)</f>
        <v>0</v>
      </c>
      <c r="E31" s="32"/>
      <c r="F31" s="12"/>
      <c r="G31" s="12"/>
      <c r="H31" s="12" t="s">
        <v>231</v>
      </c>
      <c r="I31" s="12"/>
      <c r="J31" s="12" t="s">
        <v>275</v>
      </c>
      <c r="K31" s="42"/>
      <c r="L31" s="42"/>
      <c r="M31" s="42"/>
      <c r="N31" s="42"/>
    </row>
    <row r="32" spans="1:14" ht="12.75">
      <c r="A32" s="94"/>
      <c r="B32" s="159"/>
      <c r="C32" s="232"/>
      <c r="D32" s="159"/>
      <c r="E32" s="36"/>
      <c r="F32" s="12"/>
      <c r="G32" s="12"/>
      <c r="H32" s="12"/>
      <c r="I32" s="12"/>
      <c r="J32" s="12"/>
      <c r="K32" s="42"/>
      <c r="L32" s="42"/>
      <c r="M32" s="42"/>
      <c r="N32" s="42"/>
    </row>
    <row r="33" spans="1:10" ht="12.75">
      <c r="A33" s="250" t="s">
        <v>213</v>
      </c>
      <c r="B33" s="159"/>
      <c r="C33" s="232"/>
      <c r="D33" s="159"/>
      <c r="E33" s="36"/>
      <c r="F33" s="12"/>
      <c r="G33" s="12"/>
      <c r="H33" s="12"/>
      <c r="I33" s="12"/>
      <c r="J33" s="12"/>
    </row>
    <row r="34" spans="1:10" ht="12.75">
      <c r="A34" s="217" t="s">
        <v>324</v>
      </c>
      <c r="B34" s="228">
        <f>'ST PAGE'!E64</f>
        <v>0</v>
      </c>
      <c r="C34" s="258"/>
      <c r="D34" s="259"/>
      <c r="E34" s="32">
        <f t="shared" si="1"/>
        <v>0</v>
      </c>
      <c r="F34" s="12"/>
      <c r="G34" s="12"/>
      <c r="H34" s="12" t="s">
        <v>232</v>
      </c>
      <c r="I34" s="12"/>
      <c r="J34" s="12" t="s">
        <v>276</v>
      </c>
    </row>
    <row r="35" spans="1:11" ht="12.75">
      <c r="A35" s="218" t="s">
        <v>325</v>
      </c>
      <c r="B35" s="228">
        <f>'ST PAGE'!C34-'ST PAGE'!E34+'ST PAGE'!F34</f>
        <v>0</v>
      </c>
      <c r="C35" s="258"/>
      <c r="D35" s="259"/>
      <c r="E35" s="32">
        <f t="shared" si="1"/>
        <v>0</v>
      </c>
      <c r="F35" s="12"/>
      <c r="G35" s="12"/>
      <c r="H35" s="12" t="s">
        <v>233</v>
      </c>
      <c r="I35" s="12"/>
      <c r="J35" s="12" t="s">
        <v>277</v>
      </c>
      <c r="K35" s="42"/>
    </row>
    <row r="36" spans="1:11" ht="12.75">
      <c r="A36" s="218" t="s">
        <v>326</v>
      </c>
      <c r="B36" s="228">
        <f>'ST PAGE'!C32-'ST PAGE'!E32+'ST PAGE'!F32</f>
        <v>0</v>
      </c>
      <c r="C36" s="258"/>
      <c r="D36" s="259"/>
      <c r="E36" s="32">
        <f t="shared" si="1"/>
        <v>0</v>
      </c>
      <c r="F36" s="12"/>
      <c r="G36" s="12"/>
      <c r="H36" s="12" t="s">
        <v>234</v>
      </c>
      <c r="I36" s="12"/>
      <c r="J36" s="12" t="s">
        <v>278</v>
      </c>
      <c r="K36" s="42"/>
    </row>
    <row r="37" spans="1:10" ht="12.75">
      <c r="A37" s="218" t="s">
        <v>327</v>
      </c>
      <c r="B37" s="228">
        <f>'ST PAGE'!D87</f>
        <v>0</v>
      </c>
      <c r="C37" s="258"/>
      <c r="D37" s="259"/>
      <c r="E37" s="32">
        <f t="shared" si="1"/>
        <v>0</v>
      </c>
      <c r="F37" s="12"/>
      <c r="G37" s="12"/>
      <c r="H37" s="12" t="s">
        <v>235</v>
      </c>
      <c r="I37" s="12"/>
      <c r="J37" s="12" t="s">
        <v>279</v>
      </c>
    </row>
    <row r="38" spans="1:10" ht="12.75">
      <c r="A38" s="219" t="s">
        <v>328</v>
      </c>
      <c r="B38" s="228">
        <f>SUM(B34:B37)</f>
        <v>0</v>
      </c>
      <c r="C38" s="229" t="s">
        <v>163</v>
      </c>
      <c r="D38" s="228">
        <f>SUM(D34:D37)</f>
        <v>0</v>
      </c>
      <c r="E38" s="229" t="s">
        <v>163</v>
      </c>
      <c r="F38" s="12"/>
      <c r="G38" s="12"/>
      <c r="H38" s="12" t="s">
        <v>236</v>
      </c>
      <c r="I38" s="12"/>
      <c r="J38" s="12" t="s">
        <v>280</v>
      </c>
    </row>
    <row r="39" spans="1:11" ht="12.75">
      <c r="A39" s="186"/>
      <c r="B39" s="159"/>
      <c r="C39" s="233"/>
      <c r="D39" s="159"/>
      <c r="E39" s="36"/>
      <c r="F39" s="24"/>
      <c r="G39" s="24"/>
      <c r="H39" s="24"/>
      <c r="I39" s="12"/>
      <c r="J39" s="12"/>
      <c r="K39" s="42"/>
    </row>
    <row r="40" spans="1:11" ht="12.75">
      <c r="A40" s="250" t="s">
        <v>184</v>
      </c>
      <c r="B40" s="234" t="s">
        <v>164</v>
      </c>
      <c r="C40" s="225" t="s">
        <v>167</v>
      </c>
      <c r="D40" s="225" t="s">
        <v>165</v>
      </c>
      <c r="E40" s="35"/>
      <c r="F40" s="12"/>
      <c r="G40" s="12"/>
      <c r="H40" s="12"/>
      <c r="I40" s="12"/>
      <c r="J40" s="12"/>
      <c r="K40" s="42"/>
    </row>
    <row r="41" spans="1:11" ht="12.75">
      <c r="A41" s="251" t="s">
        <v>352</v>
      </c>
      <c r="B41" s="235">
        <f>B15+B18+B20+B22-B31</f>
        <v>0</v>
      </c>
      <c r="C41" s="236">
        <v>0.0125</v>
      </c>
      <c r="D41" s="32">
        <f>B41*C41</f>
        <v>0</v>
      </c>
      <c r="E41" s="35"/>
      <c r="F41" s="12"/>
      <c r="G41" s="12"/>
      <c r="H41" s="12" t="s">
        <v>237</v>
      </c>
      <c r="I41" s="12"/>
      <c r="J41" s="12" t="s">
        <v>281</v>
      </c>
      <c r="K41" s="42"/>
    </row>
    <row r="42" spans="1:11" ht="12.75">
      <c r="A42" s="111" t="s">
        <v>353</v>
      </c>
      <c r="B42" s="228">
        <f>B16+B19+B21+B23-B38</f>
        <v>0</v>
      </c>
      <c r="C42" s="236">
        <v>0.02</v>
      </c>
      <c r="D42" s="32">
        <f>B42*C42</f>
        <v>0</v>
      </c>
      <c r="E42" s="35"/>
      <c r="F42" s="12"/>
      <c r="G42" s="12"/>
      <c r="H42" s="12" t="s">
        <v>238</v>
      </c>
      <c r="I42" s="12"/>
      <c r="J42" s="12" t="s">
        <v>282</v>
      </c>
      <c r="K42" s="42"/>
    </row>
    <row r="43" spans="1:10" ht="12.75">
      <c r="A43" s="262" t="s">
        <v>351</v>
      </c>
      <c r="B43" s="235">
        <f>SUM(B41:B42)</f>
        <v>0</v>
      </c>
      <c r="C43" s="237"/>
      <c r="D43" s="32">
        <f>IF(SUM(D41:D42)&gt;200,SUM(D41:D42),200)</f>
        <v>200</v>
      </c>
      <c r="E43" s="35"/>
      <c r="F43" s="12"/>
      <c r="G43" s="12"/>
      <c r="H43" s="12" t="s">
        <v>239</v>
      </c>
      <c r="I43" s="12" t="s">
        <v>48</v>
      </c>
      <c r="J43" s="12"/>
    </row>
    <row r="44" spans="1:10" ht="12.75">
      <c r="A44" s="94"/>
      <c r="B44" s="34"/>
      <c r="C44" s="238"/>
      <c r="D44" s="36"/>
      <c r="E44" s="35"/>
      <c r="F44" s="12"/>
      <c r="G44" s="12"/>
      <c r="H44" s="12"/>
      <c r="I44" s="12" t="s">
        <v>49</v>
      </c>
      <c r="J44" s="12"/>
    </row>
    <row r="45" spans="1:10" ht="12.75">
      <c r="A45" s="250" t="s">
        <v>23</v>
      </c>
      <c r="B45" s="35"/>
      <c r="C45" s="238"/>
      <c r="D45" s="34"/>
      <c r="E45" s="35"/>
      <c r="F45" s="12"/>
      <c r="G45" s="12"/>
      <c r="H45" s="12"/>
      <c r="I45" s="12" t="s">
        <v>242</v>
      </c>
      <c r="J45" s="12"/>
    </row>
    <row r="46" spans="1:10" ht="12.75">
      <c r="A46" s="251" t="s">
        <v>329</v>
      </c>
      <c r="B46" s="41"/>
      <c r="C46" s="41"/>
      <c r="D46" s="32">
        <f>D43</f>
        <v>200</v>
      </c>
      <c r="E46" s="32">
        <f>SUM(E15:E24)-SUM(E27:E37)</f>
        <v>0</v>
      </c>
      <c r="F46" s="12"/>
      <c r="G46" s="12"/>
      <c r="H46" s="12"/>
      <c r="I46" s="12" t="s">
        <v>51</v>
      </c>
      <c r="J46" s="12"/>
    </row>
    <row r="47" spans="1:10" ht="12.75">
      <c r="A47" s="111" t="s">
        <v>347</v>
      </c>
      <c r="B47" s="36"/>
      <c r="C47" s="238"/>
      <c r="D47" s="36"/>
      <c r="E47" s="239">
        <f>IF(E46&gt;D46,E46-D46,0)</f>
        <v>0</v>
      </c>
      <c r="F47" s="12"/>
      <c r="G47" s="12"/>
      <c r="H47" s="12"/>
      <c r="I47" s="12" t="s">
        <v>93</v>
      </c>
      <c r="J47" s="12"/>
    </row>
    <row r="48" spans="1:10" ht="12.75">
      <c r="A48" s="111" t="s">
        <v>346</v>
      </c>
      <c r="B48" s="36"/>
      <c r="C48" s="36"/>
      <c r="D48" s="36"/>
      <c r="E48" s="33">
        <f>SUM(D43+E47)</f>
        <v>200</v>
      </c>
      <c r="F48" s="12"/>
      <c r="G48" s="12"/>
      <c r="H48" s="12"/>
      <c r="I48" s="12" t="s">
        <v>54</v>
      </c>
      <c r="J48" s="12"/>
    </row>
    <row r="49" spans="1:10" ht="12.75">
      <c r="A49" s="111" t="s">
        <v>519</v>
      </c>
      <c r="B49" s="36"/>
      <c r="C49" s="36"/>
      <c r="D49" s="36"/>
      <c r="E49" s="239">
        <f>'PAGE #2'!$D$60</f>
        <v>0</v>
      </c>
      <c r="F49" s="12"/>
      <c r="G49" s="12"/>
      <c r="H49" s="12"/>
      <c r="I49" s="12" t="s">
        <v>59</v>
      </c>
      <c r="J49" s="12" t="s">
        <v>55</v>
      </c>
    </row>
    <row r="50" spans="1:10" ht="12.75">
      <c r="A50" s="112" t="s">
        <v>330</v>
      </c>
      <c r="B50" s="240"/>
      <c r="C50" s="240"/>
      <c r="D50" s="240"/>
      <c r="E50" s="241">
        <f>(E48+E49)</f>
        <v>200</v>
      </c>
      <c r="F50" s="12"/>
      <c r="G50" s="12"/>
      <c r="H50" s="12"/>
      <c r="I50" s="12" t="s">
        <v>58</v>
      </c>
      <c r="J50" s="12" t="s">
        <v>56</v>
      </c>
    </row>
    <row r="51" spans="1:10" ht="12.75">
      <c r="A51" s="111" t="s">
        <v>331</v>
      </c>
      <c r="B51" s="35"/>
      <c r="C51" s="34"/>
      <c r="D51" s="260"/>
      <c r="E51" s="31"/>
      <c r="F51" s="12" t="s">
        <v>104</v>
      </c>
      <c r="G51" s="12"/>
      <c r="H51" s="12"/>
      <c r="I51" s="12" t="s">
        <v>57</v>
      </c>
      <c r="J51" s="12"/>
    </row>
    <row r="52" spans="1:10" ht="12.75">
      <c r="A52" s="111" t="s">
        <v>349</v>
      </c>
      <c r="B52" s="35"/>
      <c r="C52" s="34"/>
      <c r="D52" s="260"/>
      <c r="E52" s="31"/>
      <c r="F52" s="12"/>
      <c r="G52" s="12"/>
      <c r="H52" s="12"/>
      <c r="I52" s="24" t="s">
        <v>62</v>
      </c>
      <c r="J52" s="12"/>
    </row>
    <row r="53" spans="1:10" ht="12.75">
      <c r="A53" s="111" t="s">
        <v>518</v>
      </c>
      <c r="B53" s="35"/>
      <c r="C53" s="34"/>
      <c r="D53" s="261"/>
      <c r="E53" s="242"/>
      <c r="F53" s="12"/>
      <c r="G53" s="12"/>
      <c r="H53" s="12"/>
      <c r="I53" s="137" t="s">
        <v>63</v>
      </c>
      <c r="J53" s="12"/>
    </row>
    <row r="54" spans="1:10" ht="12.75">
      <c r="A54" s="112" t="s">
        <v>350</v>
      </c>
      <c r="B54" s="243" t="s">
        <v>168</v>
      </c>
      <c r="C54" s="243"/>
      <c r="D54" s="243"/>
      <c r="E54" s="32">
        <f>IF(E50&gt;D51+D52+D53,E50-D51-D52-D53,0)</f>
        <v>200</v>
      </c>
      <c r="F54" s="12"/>
      <c r="G54" s="24"/>
      <c r="H54" s="24"/>
      <c r="I54" s="137" t="s">
        <v>60</v>
      </c>
      <c r="J54" s="24"/>
    </row>
    <row r="55" spans="1:10" ht="12.75">
      <c r="A55" s="111" t="s">
        <v>354</v>
      </c>
      <c r="B55" s="35"/>
      <c r="C55" s="35"/>
      <c r="D55" s="35"/>
      <c r="E55" s="242"/>
      <c r="F55" s="12"/>
      <c r="G55" s="24"/>
      <c r="H55" s="24"/>
      <c r="I55" s="12"/>
      <c r="J55" s="24"/>
    </row>
    <row r="56" spans="1:10" ht="12.75" hidden="1">
      <c r="A56" s="174"/>
      <c r="B56" s="35"/>
      <c r="C56" s="35"/>
      <c r="D56" s="35"/>
      <c r="E56" s="242"/>
      <c r="F56" s="12"/>
      <c r="G56" s="24"/>
      <c r="H56" s="24"/>
      <c r="I56" s="12"/>
      <c r="J56" s="24"/>
    </row>
    <row r="57" spans="1:10" ht="12.75" hidden="1">
      <c r="A57" s="111"/>
      <c r="B57" s="35"/>
      <c r="C57" s="35"/>
      <c r="D57" s="260"/>
      <c r="E57" s="242"/>
      <c r="F57" s="12"/>
      <c r="G57" s="24"/>
      <c r="H57" s="24"/>
      <c r="I57" s="137" t="s">
        <v>61</v>
      </c>
      <c r="J57" s="137" t="s">
        <v>97</v>
      </c>
    </row>
    <row r="58" spans="1:10" ht="12.75">
      <c r="A58" s="111" t="s">
        <v>527</v>
      </c>
      <c r="B58" s="35"/>
      <c r="C58" s="35"/>
      <c r="D58" s="260"/>
      <c r="E58" s="242"/>
      <c r="F58" s="12"/>
      <c r="G58" s="24"/>
      <c r="H58" s="24"/>
      <c r="I58" s="137" t="s">
        <v>96</v>
      </c>
      <c r="J58" s="137" t="s">
        <v>87</v>
      </c>
    </row>
    <row r="59" spans="1:10" ht="12.75">
      <c r="A59" s="111" t="s">
        <v>334</v>
      </c>
      <c r="B59" s="35"/>
      <c r="C59" s="35"/>
      <c r="D59" s="36"/>
      <c r="E59" s="242">
        <f>SUM(D57:D58)</f>
        <v>0</v>
      </c>
      <c r="F59" s="12"/>
      <c r="G59" s="24"/>
      <c r="H59" s="24"/>
      <c r="I59" s="137" t="s">
        <v>64</v>
      </c>
      <c r="J59" s="137" t="s">
        <v>88</v>
      </c>
    </row>
    <row r="60" spans="1:10" ht="12.75">
      <c r="A60" s="111" t="s">
        <v>345</v>
      </c>
      <c r="B60" s="35"/>
      <c r="C60" s="244"/>
      <c r="D60" s="245" t="s">
        <v>309</v>
      </c>
      <c r="E60" s="32">
        <f>ROUND(E54-E59,0)</f>
        <v>200</v>
      </c>
      <c r="F60" s="12"/>
      <c r="G60" s="224" t="s">
        <v>260</v>
      </c>
      <c r="H60" s="24"/>
      <c r="I60" s="137" t="s">
        <v>65</v>
      </c>
      <c r="J60" s="203"/>
    </row>
    <row r="61" spans="1:10" ht="12.75">
      <c r="A61" s="111" t="s">
        <v>528</v>
      </c>
      <c r="B61" s="35"/>
      <c r="C61" s="244"/>
      <c r="D61" s="245" t="s">
        <v>309</v>
      </c>
      <c r="E61" s="32">
        <f>ROUND(IF(E54&gt;200,E54,200),0)</f>
        <v>200</v>
      </c>
      <c r="F61" s="12"/>
      <c r="G61" s="224" t="s">
        <v>260</v>
      </c>
      <c r="H61" s="24"/>
      <c r="I61" s="137" t="s">
        <v>86</v>
      </c>
      <c r="J61" s="203"/>
    </row>
    <row r="62" spans="1:10" ht="12.75">
      <c r="A62" s="111" t="s">
        <v>335</v>
      </c>
      <c r="B62" s="35"/>
      <c r="C62" s="244"/>
      <c r="D62" s="245" t="s">
        <v>310</v>
      </c>
      <c r="E62" s="32">
        <f>ROUND('PAGE #2'!$D$23,0)</f>
        <v>100</v>
      </c>
      <c r="F62" s="12" t="s">
        <v>104</v>
      </c>
      <c r="G62" s="224" t="s">
        <v>260</v>
      </c>
      <c r="H62" s="6"/>
      <c r="I62" s="137" t="s">
        <v>67</v>
      </c>
      <c r="J62" s="203"/>
    </row>
    <row r="63" spans="1:11" ht="12.75">
      <c r="A63" s="111" t="s">
        <v>520</v>
      </c>
      <c r="B63" s="35"/>
      <c r="C63" s="244"/>
      <c r="D63" s="246" t="s">
        <v>311</v>
      </c>
      <c r="E63" s="32">
        <f>ROUND('PAGE #2'!$D$10,0)</f>
        <v>0</v>
      </c>
      <c r="F63" s="12" t="s">
        <v>104</v>
      </c>
      <c r="G63" s="224" t="s">
        <v>260</v>
      </c>
      <c r="H63" s="6"/>
      <c r="I63" s="137" t="s">
        <v>66</v>
      </c>
      <c r="J63" s="24"/>
      <c r="K63" s="200"/>
    </row>
    <row r="64" spans="1:11" ht="13.5" thickBot="1">
      <c r="A64" s="112" t="s">
        <v>529</v>
      </c>
      <c r="B64" s="38"/>
      <c r="C64" s="38"/>
      <c r="D64" s="126"/>
      <c r="E64" s="247">
        <f>ROUND(SUM(E60:E63),0)</f>
        <v>500</v>
      </c>
      <c r="F64" s="12"/>
      <c r="G64" s="224" t="s">
        <v>260</v>
      </c>
      <c r="H64" s="24"/>
      <c r="I64" s="137" t="s">
        <v>68</v>
      </c>
      <c r="J64" s="24"/>
      <c r="K64" s="46"/>
    </row>
    <row r="65" spans="1:11" ht="13.5" thickTop="1">
      <c r="A65" s="113"/>
      <c r="B65" s="40"/>
      <c r="C65" s="40"/>
      <c r="D65" s="40"/>
      <c r="E65" s="115"/>
      <c r="F65" s="12"/>
      <c r="G65" s="24"/>
      <c r="H65" s="24"/>
      <c r="I65" s="12"/>
      <c r="J65" s="24"/>
      <c r="K65" s="46"/>
    </row>
    <row r="66" spans="1:10" ht="13.5" thickBot="1">
      <c r="A66" s="114" t="s">
        <v>79</v>
      </c>
      <c r="B66" s="40"/>
      <c r="C66" s="40"/>
      <c r="D66" s="40"/>
      <c r="E66" s="313">
        <f>'PAGE #1'!$E$20+'PAGE #1'!$E$21</f>
        <v>0</v>
      </c>
      <c r="F66" s="12" t="s">
        <v>105</v>
      </c>
      <c r="G66" s="12"/>
      <c r="H66" s="12"/>
      <c r="I66" s="12"/>
      <c r="J66" s="12"/>
    </row>
    <row r="67" spans="1:10" ht="13.5" thickTop="1">
      <c r="A67" s="81"/>
      <c r="B67" s="40"/>
      <c r="C67" s="40"/>
      <c r="D67" s="40"/>
      <c r="E67" s="39"/>
      <c r="F67" s="12"/>
      <c r="G67" s="12"/>
      <c r="H67" s="12"/>
      <c r="I67" s="12"/>
      <c r="J67" s="12"/>
    </row>
    <row r="68" spans="1:10" ht="12.75">
      <c r="A68" s="169"/>
      <c r="B68" s="40"/>
      <c r="C68" s="40"/>
      <c r="D68" s="40"/>
      <c r="E68" s="40"/>
      <c r="F68" s="124"/>
      <c r="G68" s="12"/>
      <c r="H68" s="12"/>
      <c r="I68" s="12"/>
      <c r="J68" s="12"/>
    </row>
    <row r="69" spans="1:7" ht="12.75">
      <c r="A69" s="40"/>
      <c r="B69" s="189"/>
      <c r="C69" s="40"/>
      <c r="D69" s="40"/>
      <c r="E69" s="40"/>
      <c r="F69" s="40"/>
      <c r="G69" s="12"/>
    </row>
    <row r="70" spans="1:7" ht="12.75">
      <c r="A70" s="40"/>
      <c r="B70" s="40"/>
      <c r="C70" s="40"/>
      <c r="D70" s="40"/>
      <c r="E70" s="40"/>
      <c r="F70" s="40"/>
      <c r="G70" s="12"/>
    </row>
    <row r="71" spans="1:7" ht="12.75">
      <c r="A71" s="40"/>
      <c r="B71" s="40"/>
      <c r="C71" s="40"/>
      <c r="D71" s="40"/>
      <c r="E71" s="40"/>
      <c r="F71" s="123"/>
      <c r="G71" s="12"/>
    </row>
    <row r="72" spans="2:7" ht="12.75">
      <c r="B72" s="9"/>
      <c r="C72" s="9"/>
      <c r="D72" s="9"/>
      <c r="E72" s="9"/>
      <c r="F72" s="12"/>
      <c r="G72" s="12"/>
    </row>
    <row r="73" spans="1:7" ht="12.75">
      <c r="A73" s="9"/>
      <c r="B73" s="9"/>
      <c r="C73" s="9"/>
      <c r="D73" s="9"/>
      <c r="E73" s="9"/>
      <c r="F73" s="12"/>
      <c r="G73" s="12"/>
    </row>
    <row r="74" spans="1:7" ht="12.75">
      <c r="A74" s="35"/>
      <c r="B74" s="9"/>
      <c r="C74" s="9"/>
      <c r="D74" s="9"/>
      <c r="E74" s="9"/>
      <c r="F74" s="12"/>
      <c r="G74" s="12"/>
    </row>
    <row r="75" spans="1:7" ht="12.75">
      <c r="A75" s="9"/>
      <c r="B75" s="9"/>
      <c r="C75" s="9"/>
      <c r="D75" s="9"/>
      <c r="E75" s="9"/>
      <c r="F75" s="12"/>
      <c r="G75" s="12"/>
    </row>
    <row r="76" spans="1:7" ht="12.75">
      <c r="A76" s="9"/>
      <c r="B76" s="9"/>
      <c r="C76" s="9"/>
      <c r="D76" s="9"/>
      <c r="E76" s="9"/>
      <c r="F76" s="12"/>
      <c r="G76" s="12"/>
    </row>
    <row r="77" spans="1:7" ht="12.75">
      <c r="A77" s="9"/>
      <c r="B77" s="9"/>
      <c r="C77" s="9"/>
      <c r="D77" s="62"/>
      <c r="E77" s="9"/>
      <c r="F77" s="12"/>
      <c r="G77" s="12"/>
    </row>
    <row r="78" spans="1:7" ht="12.75">
      <c r="A78" s="9"/>
      <c r="B78" s="9"/>
      <c r="C78" s="9"/>
      <c r="D78" s="62"/>
      <c r="E78" s="9"/>
      <c r="F78" s="12"/>
      <c r="G78" s="12"/>
    </row>
    <row r="79" spans="1:7" ht="12.75">
      <c r="A79" s="9"/>
      <c r="B79" s="9"/>
      <c r="C79" s="9"/>
      <c r="D79" s="62"/>
      <c r="E79" s="9"/>
      <c r="F79" s="12"/>
      <c r="G79" s="12"/>
    </row>
    <row r="80" spans="1:7" ht="12.75">
      <c r="A80" s="12"/>
      <c r="B80" s="12"/>
      <c r="C80" s="12"/>
      <c r="D80" s="62"/>
      <c r="E80" s="12"/>
      <c r="F80" s="12"/>
      <c r="G80" s="12"/>
    </row>
    <row r="81" spans="1:7" ht="12.75">
      <c r="A81" s="12"/>
      <c r="B81" s="12"/>
      <c r="C81" s="12"/>
      <c r="D81" s="153"/>
      <c r="E81" s="12"/>
      <c r="F81" s="12"/>
      <c r="G81" s="12"/>
    </row>
    <row r="82" spans="1:7" ht="12.75">
      <c r="A82" s="12"/>
      <c r="B82" s="12"/>
      <c r="C82" s="12"/>
      <c r="D82" s="154"/>
      <c r="E82" s="12"/>
      <c r="F82" s="12"/>
      <c r="G82" s="12"/>
    </row>
    <row r="83" spans="1:7" ht="12.75">
      <c r="A83" s="12"/>
      <c r="B83" s="12"/>
      <c r="C83" s="12"/>
      <c r="D83" s="12"/>
      <c r="E83" s="12"/>
      <c r="F83" s="12"/>
      <c r="G83" s="12"/>
    </row>
  </sheetData>
  <sheetProtection password="D313" sheet="1"/>
  <mergeCells count="4">
    <mergeCell ref="C13:E13"/>
    <mergeCell ref="C12:D12"/>
    <mergeCell ref="A1:C1"/>
    <mergeCell ref="A9:E9"/>
  </mergeCells>
  <printOptions/>
  <pageMargins left="0.75" right="0.75" top="0.75" bottom="0.75" header="0.5" footer="0.5"/>
  <pageSetup fitToHeight="1" fitToWidth="1" horizontalDpi="300" verticalDpi="300" orientation="portrait" scale="73" r:id="rId3"/>
  <headerFooter alignWithMargins="0">
    <oddFooter>&amp;C&amp;A</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178"/>
  <sheetViews>
    <sheetView zoomScalePageLayoutView="0" workbookViewId="0" topLeftCell="A1">
      <pane xSplit="2" ySplit="5" topLeftCell="C6" activePane="bottomRight" state="frozen"/>
      <selection pane="topLeft" activeCell="B18" sqref="B18"/>
      <selection pane="topRight" activeCell="B18" sqref="B18"/>
      <selection pane="bottomLeft" activeCell="B18" sqref="B18"/>
      <selection pane="bottomRight" activeCell="C65" sqref="C65"/>
    </sheetView>
  </sheetViews>
  <sheetFormatPr defaultColWidth="9.140625" defaultRowHeight="12.75"/>
  <cols>
    <col min="1" max="1" width="8.7109375" style="0" customWidth="1"/>
    <col min="2" max="2" width="55.7109375" style="0" customWidth="1"/>
    <col min="3" max="8" width="15.7109375" style="0" customWidth="1"/>
    <col min="9" max="9" width="12.7109375" style="0" customWidth="1"/>
  </cols>
  <sheetData>
    <row r="1" spans="1:7" ht="12.75">
      <c r="A1" s="171">
        <f>'PAGE #1'!$C$11</f>
        <v>0</v>
      </c>
      <c r="B1" s="12"/>
      <c r="C1" s="177"/>
      <c r="D1" s="177"/>
      <c r="E1" s="177"/>
      <c r="F1" s="177"/>
      <c r="G1" s="177"/>
    </row>
    <row r="2" spans="1:7" ht="12.75">
      <c r="A2" s="171">
        <f>'PAGE #1'!E16</f>
        <v>0</v>
      </c>
      <c r="B2" s="12"/>
      <c r="C2" s="177"/>
      <c r="D2" s="177"/>
      <c r="E2" s="177"/>
      <c r="F2" s="177"/>
      <c r="G2" s="177"/>
    </row>
    <row r="3" spans="1:7" ht="12.75">
      <c r="A3" s="171">
        <f>'PAGE #1'!$E$17</f>
        <v>0</v>
      </c>
      <c r="B3" s="12"/>
      <c r="C3" s="177" t="s">
        <v>128</v>
      </c>
      <c r="D3" s="177" t="s">
        <v>131</v>
      </c>
      <c r="E3" s="177" t="s">
        <v>133</v>
      </c>
      <c r="F3" s="177"/>
      <c r="G3" s="177"/>
    </row>
    <row r="4" spans="1:7" ht="12.75">
      <c r="A4" s="277" t="str">
        <f>'PAGE #2'!$A$4</f>
        <v>YEAR ENDED DECEMBER 31, 2022</v>
      </c>
      <c r="B4" s="12"/>
      <c r="C4" s="177" t="s">
        <v>129</v>
      </c>
      <c r="D4" s="177" t="s">
        <v>129</v>
      </c>
      <c r="E4" s="177" t="s">
        <v>134</v>
      </c>
      <c r="F4" s="178" t="s">
        <v>136</v>
      </c>
      <c r="G4" s="12"/>
    </row>
    <row r="5" spans="1:7" ht="12.75">
      <c r="A5" s="24"/>
      <c r="B5" s="24"/>
      <c r="C5" s="178" t="s">
        <v>130</v>
      </c>
      <c r="D5" s="178" t="s">
        <v>132</v>
      </c>
      <c r="E5" s="178" t="s">
        <v>135</v>
      </c>
      <c r="F5" s="178" t="s">
        <v>137</v>
      </c>
      <c r="G5" s="12"/>
    </row>
    <row r="6" spans="1:7" ht="12.75">
      <c r="A6" s="179" t="s">
        <v>162</v>
      </c>
      <c r="B6" s="213" t="s">
        <v>216</v>
      </c>
      <c r="C6" s="208"/>
      <c r="D6" s="208"/>
      <c r="E6" s="208"/>
      <c r="F6" s="209"/>
      <c r="G6" s="12"/>
    </row>
    <row r="7" spans="1:7" ht="12.75">
      <c r="A7" s="182" t="s">
        <v>186</v>
      </c>
      <c r="B7" s="176" t="s">
        <v>138</v>
      </c>
      <c r="C7" s="214"/>
      <c r="D7" s="214"/>
      <c r="E7" s="214"/>
      <c r="F7" s="214"/>
      <c r="G7" s="12"/>
    </row>
    <row r="8" spans="1:7" ht="12.75">
      <c r="A8" s="179" t="s">
        <v>144</v>
      </c>
      <c r="B8" s="287" t="s">
        <v>423</v>
      </c>
      <c r="C8" s="214"/>
      <c r="D8" s="214"/>
      <c r="E8" s="214"/>
      <c r="F8" s="214"/>
      <c r="G8" s="12"/>
    </row>
    <row r="9" spans="1:7" ht="12.75">
      <c r="A9" s="179" t="s">
        <v>145</v>
      </c>
      <c r="B9" s="287" t="s">
        <v>424</v>
      </c>
      <c r="C9" s="214"/>
      <c r="D9" s="214"/>
      <c r="E9" s="214"/>
      <c r="F9" s="214"/>
      <c r="G9" s="185"/>
    </row>
    <row r="10" spans="1:7" ht="12.75">
      <c r="A10" s="179" t="s">
        <v>146</v>
      </c>
      <c r="B10" s="13" t="s">
        <v>139</v>
      </c>
      <c r="C10" s="214"/>
      <c r="D10" s="214"/>
      <c r="E10" s="214"/>
      <c r="F10" s="214"/>
      <c r="G10" s="12"/>
    </row>
    <row r="11" spans="1:7" ht="12.75">
      <c r="A11" s="179" t="s">
        <v>355</v>
      </c>
      <c r="B11" s="13" t="s">
        <v>356</v>
      </c>
      <c r="C11" s="214"/>
      <c r="D11" s="214"/>
      <c r="E11" s="214"/>
      <c r="F11" s="214"/>
      <c r="G11" s="12"/>
    </row>
    <row r="12" spans="1:7" ht="12.75">
      <c r="A12" s="179" t="s">
        <v>358</v>
      </c>
      <c r="B12" s="13" t="s">
        <v>357</v>
      </c>
      <c r="C12" s="214"/>
      <c r="D12" s="214"/>
      <c r="E12" s="214"/>
      <c r="F12" s="214"/>
      <c r="G12" s="12"/>
    </row>
    <row r="13" spans="1:7" ht="12.75">
      <c r="A13" s="179" t="s">
        <v>187</v>
      </c>
      <c r="B13" s="287" t="s">
        <v>425</v>
      </c>
      <c r="C13" s="214"/>
      <c r="D13" s="214"/>
      <c r="E13" s="214"/>
      <c r="F13" s="214"/>
      <c r="G13" s="178"/>
    </row>
    <row r="14" spans="1:7" ht="12.75">
      <c r="A14" s="179" t="s">
        <v>188</v>
      </c>
      <c r="B14" s="287" t="s">
        <v>426</v>
      </c>
      <c r="C14" s="214"/>
      <c r="D14" s="214"/>
      <c r="E14" s="214"/>
      <c r="F14" s="214"/>
      <c r="G14" s="178"/>
    </row>
    <row r="15" spans="1:7" ht="12.75">
      <c r="A15" s="179" t="s">
        <v>147</v>
      </c>
      <c r="B15" s="287" t="s">
        <v>427</v>
      </c>
      <c r="C15" s="214"/>
      <c r="D15" s="214"/>
      <c r="E15" s="214"/>
      <c r="F15" s="214"/>
      <c r="G15" s="178"/>
    </row>
    <row r="16" spans="1:7" ht="12.75">
      <c r="A16" s="179" t="s">
        <v>148</v>
      </c>
      <c r="B16" s="287" t="s">
        <v>428</v>
      </c>
      <c r="C16" s="214"/>
      <c r="D16" s="214"/>
      <c r="E16" s="214"/>
      <c r="F16" s="214"/>
      <c r="G16" s="178"/>
    </row>
    <row r="17" spans="1:7" ht="12.75">
      <c r="A17" s="179" t="s">
        <v>189</v>
      </c>
      <c r="B17" s="287" t="s">
        <v>429</v>
      </c>
      <c r="C17" s="214"/>
      <c r="D17" s="214"/>
      <c r="E17" s="214"/>
      <c r="F17" s="214"/>
      <c r="G17" s="178"/>
    </row>
    <row r="18" spans="1:7" ht="12.75">
      <c r="A18" s="179" t="s">
        <v>190</v>
      </c>
      <c r="B18" s="287" t="s">
        <v>430</v>
      </c>
      <c r="C18" s="214"/>
      <c r="D18" s="214"/>
      <c r="E18" s="214"/>
      <c r="F18" s="214"/>
      <c r="G18" s="185"/>
    </row>
    <row r="19" spans="1:7" ht="12.75">
      <c r="A19" s="179" t="s">
        <v>191</v>
      </c>
      <c r="B19" s="287" t="s">
        <v>431</v>
      </c>
      <c r="C19" s="214"/>
      <c r="D19" s="214"/>
      <c r="E19" s="214"/>
      <c r="F19" s="214"/>
      <c r="G19" s="178"/>
    </row>
    <row r="20" spans="1:7" ht="12.75">
      <c r="A20" s="179" t="s">
        <v>192</v>
      </c>
      <c r="B20" s="287" t="s">
        <v>432</v>
      </c>
      <c r="C20" s="214"/>
      <c r="D20" s="214"/>
      <c r="E20" s="214"/>
      <c r="F20" s="214"/>
      <c r="G20" s="178"/>
    </row>
    <row r="21" spans="1:7" ht="12.75">
      <c r="A21" s="179" t="s">
        <v>433</v>
      </c>
      <c r="B21" s="287" t="s">
        <v>434</v>
      </c>
      <c r="C21" s="214"/>
      <c r="D21" s="214"/>
      <c r="E21" s="214"/>
      <c r="F21" s="214"/>
      <c r="G21" s="178"/>
    </row>
    <row r="22" spans="1:7" ht="12.75">
      <c r="A22" s="179" t="s">
        <v>435</v>
      </c>
      <c r="B22" s="287" t="s">
        <v>436</v>
      </c>
      <c r="C22" s="214"/>
      <c r="D22" s="214"/>
      <c r="E22" s="214"/>
      <c r="F22" s="214"/>
      <c r="G22" s="178"/>
    </row>
    <row r="23" spans="1:7" ht="12.75">
      <c r="A23" s="179" t="s">
        <v>193</v>
      </c>
      <c r="B23" s="13" t="s">
        <v>140</v>
      </c>
      <c r="C23" s="214"/>
      <c r="D23" s="214"/>
      <c r="E23" s="214"/>
      <c r="F23" s="214"/>
      <c r="G23" s="178"/>
    </row>
    <row r="24" spans="1:7" ht="12.75">
      <c r="A24" s="182" t="s">
        <v>437</v>
      </c>
      <c r="B24" s="176" t="s">
        <v>438</v>
      </c>
      <c r="C24" s="214"/>
      <c r="D24" s="214"/>
      <c r="E24" s="214"/>
      <c r="F24" s="214"/>
      <c r="G24" s="178"/>
    </row>
    <row r="25" spans="1:7" ht="12.75">
      <c r="A25" s="182" t="s">
        <v>439</v>
      </c>
      <c r="B25" s="176" t="s">
        <v>440</v>
      </c>
      <c r="C25" s="214"/>
      <c r="D25" s="214"/>
      <c r="E25" s="214"/>
      <c r="F25" s="214"/>
      <c r="G25" s="178"/>
    </row>
    <row r="26" spans="1:7" ht="12.75">
      <c r="A26" s="179" t="s">
        <v>194</v>
      </c>
      <c r="B26" s="13" t="s">
        <v>441</v>
      </c>
      <c r="C26" s="214"/>
      <c r="D26" s="214"/>
      <c r="E26" s="214"/>
      <c r="F26" s="214"/>
      <c r="G26" s="178"/>
    </row>
    <row r="27" spans="1:7" ht="12.75">
      <c r="A27" s="179" t="s">
        <v>149</v>
      </c>
      <c r="B27" s="13" t="s">
        <v>442</v>
      </c>
      <c r="C27" s="214"/>
      <c r="D27" s="214"/>
      <c r="E27" s="214"/>
      <c r="F27" s="214"/>
      <c r="G27" s="178"/>
    </row>
    <row r="28" spans="1:7" ht="12.75">
      <c r="A28" s="179" t="s">
        <v>150</v>
      </c>
      <c r="B28" s="13" t="s">
        <v>443</v>
      </c>
      <c r="C28" s="214"/>
      <c r="D28" s="214"/>
      <c r="E28" s="214"/>
      <c r="F28" s="214"/>
      <c r="G28" s="178"/>
    </row>
    <row r="29" spans="1:7" ht="12.75">
      <c r="A29" s="179" t="s">
        <v>151</v>
      </c>
      <c r="B29" s="13" t="s">
        <v>444</v>
      </c>
      <c r="C29" s="214"/>
      <c r="D29" s="214"/>
      <c r="E29" s="214"/>
      <c r="F29" s="214"/>
      <c r="G29" s="178"/>
    </row>
    <row r="30" spans="1:7" ht="12.75">
      <c r="A30" s="179" t="s">
        <v>152</v>
      </c>
      <c r="B30" s="13" t="s">
        <v>445</v>
      </c>
      <c r="C30" s="214"/>
      <c r="D30" s="214"/>
      <c r="E30" s="214"/>
      <c r="F30" s="214"/>
      <c r="G30" s="178"/>
    </row>
    <row r="31" spans="1:7" ht="12.75">
      <c r="A31" s="179" t="s">
        <v>153</v>
      </c>
      <c r="B31" s="13" t="s">
        <v>446</v>
      </c>
      <c r="C31" s="214"/>
      <c r="D31" s="214"/>
      <c r="E31" s="214"/>
      <c r="F31" s="214"/>
      <c r="G31" s="222"/>
    </row>
    <row r="32" spans="1:7" ht="12.75">
      <c r="A32" s="179" t="s">
        <v>154</v>
      </c>
      <c r="B32" s="13" t="s">
        <v>447</v>
      </c>
      <c r="C32" s="214"/>
      <c r="D32" s="214"/>
      <c r="E32" s="214"/>
      <c r="F32" s="214"/>
      <c r="G32" s="185"/>
    </row>
    <row r="33" spans="1:7" ht="12.75">
      <c r="A33" s="179" t="s">
        <v>155</v>
      </c>
      <c r="B33" s="13" t="s">
        <v>448</v>
      </c>
      <c r="C33" s="214"/>
      <c r="D33" s="214"/>
      <c r="E33" s="214"/>
      <c r="F33" s="214"/>
      <c r="G33" s="222"/>
    </row>
    <row r="34" spans="1:7" ht="12.75">
      <c r="A34" s="179" t="s">
        <v>185</v>
      </c>
      <c r="B34" s="287" t="s">
        <v>449</v>
      </c>
      <c r="C34" s="214"/>
      <c r="D34" s="214"/>
      <c r="E34" s="214"/>
      <c r="F34" s="214"/>
      <c r="G34" s="185"/>
    </row>
    <row r="35" spans="1:7" ht="12.75">
      <c r="A35" s="179" t="s">
        <v>450</v>
      </c>
      <c r="B35" s="287" t="s">
        <v>451</v>
      </c>
      <c r="C35" s="214"/>
      <c r="D35" s="214"/>
      <c r="E35" s="214"/>
      <c r="F35" s="214"/>
      <c r="G35" s="185"/>
    </row>
    <row r="36" spans="1:7" ht="12.75">
      <c r="A36" s="179" t="s">
        <v>195</v>
      </c>
      <c r="B36" s="287" t="s">
        <v>452</v>
      </c>
      <c r="C36" s="214"/>
      <c r="D36" s="214"/>
      <c r="E36" s="214"/>
      <c r="F36" s="214"/>
      <c r="G36" s="222"/>
    </row>
    <row r="37" spans="1:7" ht="12.75">
      <c r="A37" s="179" t="s">
        <v>295</v>
      </c>
      <c r="B37" s="287" t="s">
        <v>453</v>
      </c>
      <c r="C37" s="214"/>
      <c r="D37" s="214"/>
      <c r="E37" s="214"/>
      <c r="F37" s="214"/>
      <c r="G37" s="222"/>
    </row>
    <row r="38" spans="1:7" ht="12.75">
      <c r="A38" s="179" t="s">
        <v>308</v>
      </c>
      <c r="B38" s="287" t="s">
        <v>454</v>
      </c>
      <c r="C38" s="214"/>
      <c r="D38" s="214"/>
      <c r="E38" s="214"/>
      <c r="F38" s="214"/>
      <c r="G38" s="222"/>
    </row>
    <row r="39" spans="1:7" ht="12.75">
      <c r="A39" s="179" t="s">
        <v>298</v>
      </c>
      <c r="B39" s="287" t="s">
        <v>455</v>
      </c>
      <c r="C39" s="214"/>
      <c r="D39" s="214"/>
      <c r="E39" s="214"/>
      <c r="F39" s="214"/>
      <c r="G39" s="222"/>
    </row>
    <row r="40" spans="1:7" ht="12.75">
      <c r="A40" s="179" t="s">
        <v>456</v>
      </c>
      <c r="B40" s="287" t="s">
        <v>457</v>
      </c>
      <c r="C40" s="214"/>
      <c r="D40" s="214"/>
      <c r="E40" s="214"/>
      <c r="F40" s="214"/>
      <c r="G40" s="178"/>
    </row>
    <row r="41" spans="1:7" ht="12.75">
      <c r="A41" s="179" t="s">
        <v>458</v>
      </c>
      <c r="B41" s="287" t="s">
        <v>459</v>
      </c>
      <c r="C41" s="214"/>
      <c r="D41" s="214"/>
      <c r="E41" s="214"/>
      <c r="F41" s="214"/>
      <c r="G41" s="178"/>
    </row>
    <row r="42" spans="1:7" ht="12.75">
      <c r="A42" s="179" t="s">
        <v>156</v>
      </c>
      <c r="B42" s="287" t="s">
        <v>460</v>
      </c>
      <c r="C42" s="214"/>
      <c r="D42" s="214"/>
      <c r="E42" s="214"/>
      <c r="F42" s="214"/>
      <c r="G42" s="178"/>
    </row>
    <row r="43" spans="1:7" ht="12.75">
      <c r="A43" s="179" t="s">
        <v>157</v>
      </c>
      <c r="B43" s="287" t="s">
        <v>461</v>
      </c>
      <c r="C43" s="214"/>
      <c r="D43" s="214"/>
      <c r="E43" s="214"/>
      <c r="F43" s="214"/>
      <c r="G43" s="178"/>
    </row>
    <row r="44" spans="1:7" ht="12.75">
      <c r="A44" s="182" t="s">
        <v>158</v>
      </c>
      <c r="B44" s="314" t="s">
        <v>462</v>
      </c>
      <c r="C44" s="214"/>
      <c r="D44" s="214"/>
      <c r="E44" s="214"/>
      <c r="F44" s="214"/>
      <c r="G44" s="178"/>
    </row>
    <row r="45" spans="1:7" ht="12.75">
      <c r="A45" s="179" t="s">
        <v>159</v>
      </c>
      <c r="B45" s="287" t="s">
        <v>463</v>
      </c>
      <c r="C45" s="214"/>
      <c r="D45" s="214"/>
      <c r="E45" s="214"/>
      <c r="F45" s="214"/>
      <c r="G45" s="178"/>
    </row>
    <row r="46" spans="1:7" ht="12.75">
      <c r="A46" s="179" t="s">
        <v>160</v>
      </c>
      <c r="B46" s="287" t="s">
        <v>464</v>
      </c>
      <c r="C46" s="214"/>
      <c r="D46" s="214"/>
      <c r="E46" s="214"/>
      <c r="F46" s="214"/>
      <c r="G46" s="178"/>
    </row>
    <row r="47" spans="1:7" ht="12.75">
      <c r="A47" s="179" t="s">
        <v>161</v>
      </c>
      <c r="B47" s="287" t="s">
        <v>465</v>
      </c>
      <c r="C47" s="214"/>
      <c r="D47" s="214"/>
      <c r="E47" s="214"/>
      <c r="F47" s="214"/>
      <c r="G47" s="178"/>
    </row>
    <row r="48" spans="1:7" ht="12.75">
      <c r="A48" s="179" t="s">
        <v>196</v>
      </c>
      <c r="B48" s="13" t="s">
        <v>141</v>
      </c>
      <c r="C48" s="214"/>
      <c r="D48" s="214"/>
      <c r="E48" s="214"/>
      <c r="F48" s="214"/>
      <c r="G48" s="178"/>
    </row>
    <row r="49" spans="1:7" ht="12.75">
      <c r="A49" s="179" t="s">
        <v>197</v>
      </c>
      <c r="B49" s="13" t="s">
        <v>203</v>
      </c>
      <c r="C49" s="214"/>
      <c r="D49" s="214"/>
      <c r="E49" s="214"/>
      <c r="F49" s="214"/>
      <c r="G49" s="178"/>
    </row>
    <row r="50" spans="1:7" ht="12.75">
      <c r="A50" s="179" t="s">
        <v>198</v>
      </c>
      <c r="B50" s="13" t="s">
        <v>142</v>
      </c>
      <c r="C50" s="214"/>
      <c r="D50" s="214"/>
      <c r="E50" s="214"/>
      <c r="F50" s="214"/>
      <c r="G50" s="178"/>
    </row>
    <row r="51" spans="1:7" ht="12.75">
      <c r="A51" s="179" t="s">
        <v>174</v>
      </c>
      <c r="B51" s="287" t="s">
        <v>466</v>
      </c>
      <c r="C51" s="214"/>
      <c r="D51" s="214"/>
      <c r="E51" s="214"/>
      <c r="F51" s="214"/>
      <c r="G51" s="178"/>
    </row>
    <row r="52" spans="1:7" ht="12.75">
      <c r="A52" s="179" t="s">
        <v>175</v>
      </c>
      <c r="B52" s="287" t="s">
        <v>467</v>
      </c>
      <c r="C52" s="214"/>
      <c r="D52" s="214"/>
      <c r="E52" s="214"/>
      <c r="F52" s="214"/>
      <c r="G52" s="178"/>
    </row>
    <row r="53" spans="1:7" ht="12.75">
      <c r="A53" s="179" t="s">
        <v>176</v>
      </c>
      <c r="B53" s="13" t="s">
        <v>143</v>
      </c>
      <c r="C53" s="214"/>
      <c r="D53" s="214"/>
      <c r="E53" s="214"/>
      <c r="F53" s="214"/>
      <c r="G53" s="178"/>
    </row>
    <row r="54" spans="1:7" ht="12.75">
      <c r="A54" s="289" t="s">
        <v>177</v>
      </c>
      <c r="B54" s="287" t="s">
        <v>362</v>
      </c>
      <c r="C54" s="214"/>
      <c r="D54" s="214"/>
      <c r="E54" s="214"/>
      <c r="F54" s="214"/>
      <c r="G54" s="178"/>
    </row>
    <row r="55" spans="1:7" ht="12.75">
      <c r="A55" s="179" t="s">
        <v>178</v>
      </c>
      <c r="B55" s="13" t="s">
        <v>296</v>
      </c>
      <c r="C55" s="214"/>
      <c r="D55" s="214"/>
      <c r="E55" s="214"/>
      <c r="F55" s="214"/>
      <c r="G55" s="178"/>
    </row>
    <row r="56" spans="1:7" ht="12.75">
      <c r="A56" s="179" t="s">
        <v>179</v>
      </c>
      <c r="B56" s="13" t="s">
        <v>468</v>
      </c>
      <c r="C56" s="214"/>
      <c r="D56" s="214"/>
      <c r="E56" s="214"/>
      <c r="F56" s="214"/>
      <c r="G56" s="178"/>
    </row>
    <row r="57" spans="1:7" ht="12.75">
      <c r="A57" s="179" t="s">
        <v>180</v>
      </c>
      <c r="B57" s="13" t="s">
        <v>469</v>
      </c>
      <c r="C57" s="214"/>
      <c r="D57" s="214"/>
      <c r="E57" s="214"/>
      <c r="F57" s="214"/>
      <c r="G57" s="178"/>
    </row>
    <row r="58" spans="1:7" ht="12.75">
      <c r="A58" s="179" t="s">
        <v>181</v>
      </c>
      <c r="B58" s="13" t="s">
        <v>470</v>
      </c>
      <c r="C58" s="214"/>
      <c r="D58" s="214"/>
      <c r="E58" s="214"/>
      <c r="F58" s="214"/>
      <c r="G58" s="178"/>
    </row>
    <row r="59" spans="1:7" ht="12.75">
      <c r="A59" s="179" t="s">
        <v>182</v>
      </c>
      <c r="B59" s="287" t="s">
        <v>471</v>
      </c>
      <c r="C59" s="214"/>
      <c r="D59" s="214"/>
      <c r="E59" s="214"/>
      <c r="F59" s="214"/>
      <c r="G59" s="178"/>
    </row>
    <row r="60" spans="1:7" ht="13.5" thickBot="1">
      <c r="A60" s="179" t="s">
        <v>297</v>
      </c>
      <c r="B60" s="180" t="s">
        <v>217</v>
      </c>
      <c r="C60" s="183">
        <f>SUM(C7:C59)</f>
        <v>0</v>
      </c>
      <c r="D60" s="183">
        <f>SUM(D7:D59)</f>
        <v>0</v>
      </c>
      <c r="E60" s="183">
        <f>SUM(E7:E59)</f>
        <v>0</v>
      </c>
      <c r="F60" s="183">
        <f>SUM(F7:F59)</f>
        <v>0</v>
      </c>
      <c r="G60" s="178"/>
    </row>
    <row r="61" spans="1:7" ht="13.5" thickTop="1">
      <c r="A61" s="184"/>
      <c r="B61" s="24"/>
      <c r="C61" s="181"/>
      <c r="D61" s="181"/>
      <c r="E61" s="181"/>
      <c r="F61" s="181"/>
      <c r="G61" s="178"/>
    </row>
    <row r="62" spans="1:7" ht="12.75">
      <c r="A62" s="184"/>
      <c r="B62" s="24"/>
      <c r="C62" s="181"/>
      <c r="D62" s="181"/>
      <c r="E62" s="181"/>
      <c r="F62" s="181"/>
      <c r="G62" s="178"/>
    </row>
    <row r="63" spans="1:7" ht="12.75">
      <c r="A63" s="184"/>
      <c r="B63" s="205" t="s">
        <v>171</v>
      </c>
      <c r="C63" s="210">
        <f>C60-C64</f>
        <v>0</v>
      </c>
      <c r="D63" s="210">
        <f>D60-D64</f>
        <v>0</v>
      </c>
      <c r="E63" s="210">
        <f>E60-E64</f>
        <v>0</v>
      </c>
      <c r="F63" s="210">
        <f>F60-F64</f>
        <v>0</v>
      </c>
      <c r="G63" s="185"/>
    </row>
    <row r="64" spans="1:7" ht="12.75">
      <c r="A64" s="184"/>
      <c r="B64" s="205" t="s">
        <v>172</v>
      </c>
      <c r="C64" s="211">
        <f>SUM(C24:C35)</f>
        <v>0</v>
      </c>
      <c r="D64" s="211">
        <f>SUM(D24:D35)</f>
        <v>0</v>
      </c>
      <c r="E64" s="211">
        <f>SUM(E24:E35)</f>
        <v>0</v>
      </c>
      <c r="F64" s="211">
        <f>SUM(F24:F35)</f>
        <v>0</v>
      </c>
      <c r="G64" s="185"/>
    </row>
    <row r="65" spans="1:7" ht="13.5" thickBot="1">
      <c r="A65" s="184"/>
      <c r="B65" s="212" t="s">
        <v>217</v>
      </c>
      <c r="C65" s="183">
        <f>SUM(C63:C64)</f>
        <v>0</v>
      </c>
      <c r="D65" s="183">
        <f>SUM(D63:D64)</f>
        <v>0</v>
      </c>
      <c r="E65" s="183">
        <f>SUM(E63:E64)</f>
        <v>0</v>
      </c>
      <c r="F65" s="183">
        <f>SUM(F63:F64)</f>
        <v>0</v>
      </c>
      <c r="G65" s="185"/>
    </row>
    <row r="66" spans="1:7" ht="13.5" thickTop="1">
      <c r="A66" s="184"/>
      <c r="B66" s="24"/>
      <c r="C66" s="181"/>
      <c r="D66" s="181"/>
      <c r="E66" s="181"/>
      <c r="F66" s="181"/>
      <c r="G66" s="178"/>
    </row>
    <row r="67" spans="1:7" ht="12.75">
      <c r="A67" s="24"/>
      <c r="B67" s="24"/>
      <c r="C67" s="201"/>
      <c r="D67" s="201"/>
      <c r="E67" s="201"/>
      <c r="F67" s="201"/>
      <c r="G67" s="178"/>
    </row>
    <row r="68" spans="1:7" ht="12.75">
      <c r="A68" s="24"/>
      <c r="B68" s="12"/>
      <c r="C68" s="367" t="s">
        <v>19</v>
      </c>
      <c r="D68" s="367"/>
      <c r="E68" s="368" t="s">
        <v>173</v>
      </c>
      <c r="F68" s="368"/>
      <c r="G68" s="178"/>
    </row>
    <row r="69" spans="1:7" ht="12.75">
      <c r="A69" s="24"/>
      <c r="B69" s="12" t="s">
        <v>257</v>
      </c>
      <c r="C69" s="204" t="s">
        <v>258</v>
      </c>
      <c r="D69" s="204" t="s">
        <v>259</v>
      </c>
      <c r="E69" s="204" t="s">
        <v>258</v>
      </c>
      <c r="F69" s="204" t="s">
        <v>259</v>
      </c>
      <c r="G69" s="178"/>
    </row>
    <row r="70" spans="1:7" ht="12.75">
      <c r="A70" s="24"/>
      <c r="B70" s="207"/>
      <c r="C70" s="206"/>
      <c r="D70" s="206"/>
      <c r="E70" s="206"/>
      <c r="F70" s="206"/>
      <c r="G70" s="178"/>
    </row>
    <row r="71" spans="1:7" ht="12.75">
      <c r="A71" s="24"/>
      <c r="B71" s="207"/>
      <c r="C71" s="206"/>
      <c r="D71" s="206"/>
      <c r="E71" s="206"/>
      <c r="F71" s="206"/>
      <c r="G71" s="178"/>
    </row>
    <row r="72" spans="1:7" ht="12.75">
      <c r="A72" s="24"/>
      <c r="B72" s="207"/>
      <c r="C72" s="206"/>
      <c r="D72" s="206"/>
      <c r="E72" s="206"/>
      <c r="F72" s="206"/>
      <c r="G72" s="178"/>
    </row>
    <row r="73" spans="1:7" ht="12.75">
      <c r="A73" s="24"/>
      <c r="B73" s="207"/>
      <c r="C73" s="206"/>
      <c r="D73" s="206"/>
      <c r="E73" s="206"/>
      <c r="F73" s="206"/>
      <c r="G73" s="178"/>
    </row>
    <row r="74" spans="1:7" ht="12.75">
      <c r="A74" s="24"/>
      <c r="B74" s="207"/>
      <c r="C74" s="206"/>
      <c r="D74" s="206"/>
      <c r="E74" s="206"/>
      <c r="F74" s="206"/>
      <c r="G74" s="178"/>
    </row>
    <row r="75" spans="1:7" ht="12.75">
      <c r="A75" s="24"/>
      <c r="B75" s="207"/>
      <c r="C75" s="206"/>
      <c r="D75" s="206"/>
      <c r="E75" s="206"/>
      <c r="F75" s="206"/>
      <c r="G75" s="178"/>
    </row>
    <row r="76" spans="1:7" ht="13.5" thickBot="1">
      <c r="A76" s="24"/>
      <c r="B76" s="12" t="s">
        <v>293</v>
      </c>
      <c r="C76" s="202">
        <f>SUM(C70:C75)</f>
        <v>0</v>
      </c>
      <c r="D76" s="202">
        <f>SUM(D70:D75)</f>
        <v>0</v>
      </c>
      <c r="E76" s="202">
        <f>SUM(E70:E75)</f>
        <v>0</v>
      </c>
      <c r="F76" s="202">
        <f>SUM(F70:F75)</f>
        <v>0</v>
      </c>
      <c r="G76" s="178"/>
    </row>
    <row r="77" spans="1:7" ht="13.5" thickTop="1">
      <c r="A77" s="24"/>
      <c r="B77" s="12"/>
      <c r="C77" s="185"/>
      <c r="D77" s="12"/>
      <c r="E77" s="12"/>
      <c r="F77" s="24"/>
      <c r="G77" s="178"/>
    </row>
    <row r="78" spans="1:7" ht="12.75">
      <c r="A78" s="24"/>
      <c r="B78" s="24"/>
      <c r="C78" s="201"/>
      <c r="D78" s="201"/>
      <c r="E78" s="201"/>
      <c r="F78" s="201"/>
      <c r="G78" s="178"/>
    </row>
    <row r="79" spans="1:7" ht="12.75">
      <c r="A79" s="12"/>
      <c r="B79" s="12"/>
      <c r="C79" s="367" t="s">
        <v>19</v>
      </c>
      <c r="D79" s="367"/>
      <c r="E79" s="368" t="s">
        <v>173</v>
      </c>
      <c r="F79" s="368"/>
      <c r="G79" s="178"/>
    </row>
    <row r="80" spans="1:7" ht="12.75">
      <c r="A80" s="12"/>
      <c r="B80" s="12" t="s">
        <v>169</v>
      </c>
      <c r="C80" s="204" t="s">
        <v>258</v>
      </c>
      <c r="D80" s="204" t="s">
        <v>259</v>
      </c>
      <c r="E80" s="204" t="s">
        <v>258</v>
      </c>
      <c r="F80" s="204" t="s">
        <v>259</v>
      </c>
      <c r="G80" s="178"/>
    </row>
    <row r="81" spans="1:7" ht="12.75">
      <c r="A81" s="12"/>
      <c r="B81" s="207"/>
      <c r="C81" s="206"/>
      <c r="D81" s="206"/>
      <c r="E81" s="206"/>
      <c r="F81" s="206"/>
      <c r="G81" s="172"/>
    </row>
    <row r="82" spans="1:7" ht="12.75">
      <c r="A82" s="12"/>
      <c r="B82" s="207"/>
      <c r="C82" s="206"/>
      <c r="D82" s="206"/>
      <c r="E82" s="206"/>
      <c r="F82" s="206"/>
      <c r="G82" s="172"/>
    </row>
    <row r="83" spans="1:7" ht="12.75">
      <c r="A83" s="12"/>
      <c r="B83" s="207"/>
      <c r="C83" s="206"/>
      <c r="D83" s="206"/>
      <c r="E83" s="206"/>
      <c r="F83" s="206"/>
      <c r="G83" s="172"/>
    </row>
    <row r="84" spans="1:7" ht="12.75">
      <c r="A84" s="12"/>
      <c r="B84" s="207"/>
      <c r="C84" s="206"/>
      <c r="D84" s="206"/>
      <c r="E84" s="206"/>
      <c r="F84" s="206"/>
      <c r="G84" s="172"/>
    </row>
    <row r="85" spans="1:7" ht="12.75">
      <c r="A85" s="12"/>
      <c r="B85" s="207"/>
      <c r="C85" s="206"/>
      <c r="D85" s="206"/>
      <c r="E85" s="206"/>
      <c r="F85" s="206"/>
      <c r="G85" s="172"/>
    </row>
    <row r="86" spans="1:7" ht="12.75">
      <c r="A86" s="12"/>
      <c r="B86" s="207"/>
      <c r="C86" s="206"/>
      <c r="D86" s="206"/>
      <c r="E86" s="206"/>
      <c r="F86" s="206"/>
      <c r="G86" s="172"/>
    </row>
    <row r="87" spans="1:7" ht="13.5" thickBot="1">
      <c r="A87" s="12"/>
      <c r="B87" s="12" t="s">
        <v>170</v>
      </c>
      <c r="C87" s="202">
        <f>SUM(C81:C86)</f>
        <v>0</v>
      </c>
      <c r="D87" s="202">
        <f>SUM(D81:D86)</f>
        <v>0</v>
      </c>
      <c r="E87" s="202">
        <f>SUM(E81:E86)</f>
        <v>0</v>
      </c>
      <c r="F87" s="202">
        <f>SUM(F81:F86)</f>
        <v>0</v>
      </c>
      <c r="G87" s="172"/>
    </row>
    <row r="88" spans="1:7" ht="13.5" thickTop="1">
      <c r="A88" s="12"/>
      <c r="B88" s="12"/>
      <c r="C88" s="223"/>
      <c r="D88" s="223"/>
      <c r="E88" s="223"/>
      <c r="F88" s="223"/>
      <c r="G88" s="172"/>
    </row>
    <row r="89" spans="1:7" ht="12.75">
      <c r="A89" s="12"/>
      <c r="B89" s="12"/>
      <c r="C89" s="223"/>
      <c r="D89" s="223"/>
      <c r="E89" s="223"/>
      <c r="F89" s="223"/>
      <c r="G89" s="172"/>
    </row>
    <row r="90" spans="1:7" ht="12.75">
      <c r="A90" s="12"/>
      <c r="B90" s="12"/>
      <c r="C90" s="223"/>
      <c r="D90" s="223"/>
      <c r="E90" s="223"/>
      <c r="F90" s="223"/>
      <c r="G90" s="172"/>
    </row>
    <row r="91" spans="1:7" ht="12.75">
      <c r="A91" s="12"/>
      <c r="B91" s="12"/>
      <c r="C91" s="177" t="s">
        <v>128</v>
      </c>
      <c r="D91" s="177" t="s">
        <v>131</v>
      </c>
      <c r="E91" s="177" t="s">
        <v>133</v>
      </c>
      <c r="F91" s="177"/>
      <c r="G91" s="172"/>
    </row>
    <row r="92" spans="1:7" ht="12.75">
      <c r="A92" s="12"/>
      <c r="B92" s="12"/>
      <c r="C92" s="177" t="s">
        <v>129</v>
      </c>
      <c r="D92" s="177" t="s">
        <v>129</v>
      </c>
      <c r="E92" s="177" t="s">
        <v>134</v>
      </c>
      <c r="F92" s="178" t="s">
        <v>136</v>
      </c>
      <c r="G92" s="172"/>
    </row>
    <row r="93" spans="1:7" ht="12.75">
      <c r="A93" s="24"/>
      <c r="B93" s="24"/>
      <c r="C93" s="178" t="s">
        <v>130</v>
      </c>
      <c r="D93" s="178" t="s">
        <v>132</v>
      </c>
      <c r="E93" s="178" t="s">
        <v>135</v>
      </c>
      <c r="F93" s="178" t="s">
        <v>137</v>
      </c>
      <c r="G93" s="172"/>
    </row>
    <row r="94" spans="1:7" ht="12.75">
      <c r="A94" s="205"/>
      <c r="B94" s="205" t="s">
        <v>214</v>
      </c>
      <c r="C94" s="206"/>
      <c r="D94" s="206"/>
      <c r="E94" s="206"/>
      <c r="F94" s="206"/>
      <c r="G94" s="172"/>
    </row>
    <row r="95" spans="1:7" ht="12.75">
      <c r="A95" s="205"/>
      <c r="B95" s="205" t="s">
        <v>215</v>
      </c>
      <c r="C95" s="206"/>
      <c r="D95" s="206"/>
      <c r="E95" s="206"/>
      <c r="F95" s="206"/>
      <c r="G95" s="172"/>
    </row>
    <row r="96" spans="1:8" ht="12.75">
      <c r="A96" s="24"/>
      <c r="B96" s="24"/>
      <c r="C96" s="201"/>
      <c r="D96" s="201"/>
      <c r="E96" s="201"/>
      <c r="F96" s="201"/>
      <c r="G96" s="172"/>
      <c r="H96" t="s">
        <v>183</v>
      </c>
    </row>
    <row r="97" spans="1:7" ht="12.75">
      <c r="A97" s="12"/>
      <c r="B97" s="12"/>
      <c r="C97" s="12"/>
      <c r="D97" s="12"/>
      <c r="E97" s="12"/>
      <c r="F97" s="12"/>
      <c r="G97" s="172"/>
    </row>
    <row r="98" ht="12.75">
      <c r="G98" s="172"/>
    </row>
    <row r="99" ht="12.75">
      <c r="G99" s="172"/>
    </row>
    <row r="100" ht="12.75">
      <c r="G100" s="172"/>
    </row>
    <row r="101" ht="12.75">
      <c r="G101" s="172"/>
    </row>
    <row r="102" ht="12.75">
      <c r="G102" s="172"/>
    </row>
    <row r="103" ht="12.75">
      <c r="G103" s="172"/>
    </row>
    <row r="104" ht="12.75">
      <c r="G104" s="172"/>
    </row>
    <row r="105" ht="12.75">
      <c r="G105" s="172"/>
    </row>
    <row r="106" ht="12.75">
      <c r="G106" s="172"/>
    </row>
    <row r="107" ht="12.75">
      <c r="G107" s="173"/>
    </row>
    <row r="108" ht="12.75">
      <c r="G108" s="173"/>
    </row>
    <row r="109" ht="12.75">
      <c r="G109" s="173"/>
    </row>
    <row r="110" ht="12.75">
      <c r="G110" s="173"/>
    </row>
    <row r="111" ht="12.75">
      <c r="G111" s="173"/>
    </row>
    <row r="112" ht="12.75">
      <c r="G112" s="173"/>
    </row>
    <row r="113" ht="12.75">
      <c r="G113" s="173"/>
    </row>
    <row r="114" ht="12.75">
      <c r="G114" s="173"/>
    </row>
    <row r="115" ht="12.75">
      <c r="G115" s="173"/>
    </row>
    <row r="116" ht="12.75">
      <c r="G116" s="173"/>
    </row>
    <row r="117" ht="12.75">
      <c r="G117" s="173"/>
    </row>
    <row r="118" ht="12.75">
      <c r="G118" s="173"/>
    </row>
    <row r="119" ht="12.75">
      <c r="G119" s="173"/>
    </row>
    <row r="120" ht="12.75">
      <c r="G120" s="173"/>
    </row>
    <row r="121" ht="12.75">
      <c r="G121" s="173"/>
    </row>
    <row r="122" ht="12.75">
      <c r="G122" s="173"/>
    </row>
    <row r="123" ht="12.75">
      <c r="G123" s="173"/>
    </row>
    <row r="124" ht="12.75">
      <c r="G124" s="173"/>
    </row>
    <row r="125" ht="12.75">
      <c r="G125" s="173"/>
    </row>
    <row r="126" ht="12.75">
      <c r="G126" s="173"/>
    </row>
    <row r="127" ht="12.75">
      <c r="G127" s="173"/>
    </row>
    <row r="128" ht="12.75">
      <c r="G128" s="173"/>
    </row>
    <row r="129" ht="12.75">
      <c r="G129" s="173"/>
    </row>
    <row r="130" ht="12.75">
      <c r="G130" s="173"/>
    </row>
    <row r="131" ht="12.75">
      <c r="G131" s="173"/>
    </row>
    <row r="132" ht="12.75">
      <c r="G132" s="173"/>
    </row>
    <row r="133" ht="12.75">
      <c r="G133" s="173"/>
    </row>
    <row r="134" ht="12.75">
      <c r="G134" s="173"/>
    </row>
    <row r="135" ht="12.75">
      <c r="G135" s="173"/>
    </row>
    <row r="136" ht="12.75">
      <c r="G136" s="173"/>
    </row>
    <row r="137" ht="12.75">
      <c r="G137" s="173"/>
    </row>
    <row r="138" ht="12.75">
      <c r="G138" s="173"/>
    </row>
    <row r="139" ht="12.75">
      <c r="G139" s="173"/>
    </row>
    <row r="140" ht="12.75">
      <c r="G140" s="173"/>
    </row>
    <row r="141" ht="12.75">
      <c r="G141" s="173"/>
    </row>
    <row r="156" ht="12.75">
      <c r="G156" s="172"/>
    </row>
    <row r="157" ht="12.75">
      <c r="G157" s="172"/>
    </row>
    <row r="158" ht="12.75">
      <c r="G158" s="172"/>
    </row>
    <row r="159" ht="12.75">
      <c r="G159" s="172"/>
    </row>
    <row r="160" ht="12.75">
      <c r="G160" s="172"/>
    </row>
    <row r="161" ht="12.75">
      <c r="G161" s="172"/>
    </row>
    <row r="162" ht="12.75">
      <c r="G162" s="172"/>
    </row>
    <row r="163" ht="12.75">
      <c r="G163" s="172"/>
    </row>
    <row r="164" ht="12.75">
      <c r="G164" s="172"/>
    </row>
    <row r="165" ht="12.75">
      <c r="G165" s="172"/>
    </row>
    <row r="166" ht="12.75">
      <c r="G166" s="172"/>
    </row>
    <row r="167" ht="12.75">
      <c r="G167" s="172"/>
    </row>
    <row r="168" ht="12.75">
      <c r="G168" s="172"/>
    </row>
    <row r="169" ht="12.75">
      <c r="G169" s="172"/>
    </row>
    <row r="170" ht="12.75">
      <c r="G170" s="172"/>
    </row>
    <row r="171" ht="12.75">
      <c r="G171" s="172"/>
    </row>
    <row r="172" ht="12.75">
      <c r="G172" s="172"/>
    </row>
    <row r="173" ht="12.75">
      <c r="G173" s="172"/>
    </row>
    <row r="174" ht="12.75">
      <c r="G174" s="172"/>
    </row>
    <row r="175" ht="12.75">
      <c r="G175" s="172"/>
    </row>
    <row r="176" ht="12.75">
      <c r="G176" s="172"/>
    </row>
    <row r="177" ht="12.75">
      <c r="G177" s="172"/>
    </row>
    <row r="178" ht="12.75">
      <c r="G178" s="173"/>
    </row>
  </sheetData>
  <sheetProtection password="D313" sheet="1"/>
  <mergeCells count="4">
    <mergeCell ref="C68:D68"/>
    <mergeCell ref="E68:F68"/>
    <mergeCell ref="C79:D79"/>
    <mergeCell ref="E79:F79"/>
  </mergeCells>
  <printOptions/>
  <pageMargins left="0.75" right="0.75" top="1" bottom="1" header="0.5" footer="0.5"/>
  <pageSetup fitToHeight="1" fitToWidth="1" horizontalDpi="600" verticalDpi="600" orientation="portrait" scale="54"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4"/>
  <sheetViews>
    <sheetView zoomScalePageLayoutView="0" workbookViewId="0" topLeftCell="A1">
      <pane xSplit="1" topLeftCell="B1" activePane="topRight" state="frozen"/>
      <selection pane="topLeft" activeCell="B18" sqref="B18"/>
      <selection pane="topRight" activeCell="B18" sqref="B18"/>
    </sheetView>
  </sheetViews>
  <sheetFormatPr defaultColWidth="9.140625" defaultRowHeight="12.75"/>
  <cols>
    <col min="1" max="1" width="72.7109375" style="0" customWidth="1"/>
    <col min="2" max="2" width="15.7109375" style="0" hidden="1" customWidth="1"/>
    <col min="3" max="4" width="15.7109375" style="0" customWidth="1"/>
    <col min="5" max="5" width="15.7109375" style="0" hidden="1" customWidth="1"/>
    <col min="6" max="6" width="11.00390625" style="0" hidden="1" customWidth="1"/>
    <col min="7" max="7" width="13.140625" style="0" hidden="1" customWidth="1"/>
    <col min="8" max="8" width="20.57421875" style="0" hidden="1" customWidth="1"/>
    <col min="9" max="9" width="0" style="0" hidden="1" customWidth="1"/>
    <col min="10" max="10" width="39.8515625" style="0" hidden="1" customWidth="1"/>
    <col min="11" max="11" width="0" style="0" hidden="1" customWidth="1"/>
  </cols>
  <sheetData>
    <row r="1" spans="1:7" ht="13.5" thickBot="1">
      <c r="A1" s="25" t="s">
        <v>39</v>
      </c>
      <c r="B1" s="9"/>
      <c r="C1" s="26" t="s">
        <v>40</v>
      </c>
      <c r="D1" s="102"/>
      <c r="E1" s="12"/>
      <c r="F1" s="12"/>
      <c r="G1" t="s">
        <v>123</v>
      </c>
    </row>
    <row r="2" spans="1:6" ht="12.75">
      <c r="A2" s="54">
        <f>'PAGE #1'!$C$11</f>
        <v>0</v>
      </c>
      <c r="B2" s="128"/>
      <c r="C2" s="129" t="s">
        <v>41</v>
      </c>
      <c r="D2" s="175">
        <f>'PAGE #1'!$C$11</f>
        <v>0</v>
      </c>
      <c r="E2" s="12"/>
      <c r="F2" s="12"/>
    </row>
    <row r="3" spans="1:6" ht="12.75">
      <c r="A3" s="17" t="s">
        <v>0</v>
      </c>
      <c r="B3" s="128"/>
      <c r="C3" s="129" t="s">
        <v>42</v>
      </c>
      <c r="D3" s="140" t="str">
        <f>'PAGE #1'!$E$13</f>
        <v>RRG</v>
      </c>
      <c r="E3" s="12"/>
      <c r="F3" s="12"/>
    </row>
    <row r="4" spans="1:6" ht="12.75">
      <c r="A4" s="17" t="s">
        <v>38</v>
      </c>
      <c r="B4" s="130"/>
      <c r="C4" s="129" t="s">
        <v>43</v>
      </c>
      <c r="D4" s="141">
        <f>'PAGE #1'!E14</f>
        <v>0</v>
      </c>
      <c r="E4" s="12"/>
      <c r="F4" s="12"/>
    </row>
    <row r="5" spans="1:6" ht="12.75">
      <c r="A5" s="17" t="s">
        <v>2</v>
      </c>
      <c r="B5" s="130"/>
      <c r="C5" s="129" t="s">
        <v>44</v>
      </c>
      <c r="D5" s="142">
        <f>'PAGE #1'!E15</f>
        <v>0</v>
      </c>
      <c r="E5" s="12"/>
      <c r="F5" s="12"/>
    </row>
    <row r="6" spans="1:6" ht="12.75">
      <c r="A6" s="17" t="s">
        <v>3</v>
      </c>
      <c r="B6" s="130"/>
      <c r="C6" s="129" t="s">
        <v>45</v>
      </c>
      <c r="D6" s="143">
        <f>'PAGE #1'!$E$16</f>
        <v>0</v>
      </c>
      <c r="E6" s="12"/>
      <c r="F6" s="12"/>
    </row>
    <row r="7" spans="1:6" ht="12.75">
      <c r="A7" s="17" t="s">
        <v>4</v>
      </c>
      <c r="B7" s="130"/>
      <c r="C7" s="129" t="s">
        <v>46</v>
      </c>
      <c r="D7" s="140">
        <f>'PAGE #1'!$E$17</f>
        <v>0</v>
      </c>
      <c r="E7" s="12"/>
      <c r="F7" s="12"/>
    </row>
    <row r="8" spans="1:6" ht="12.75">
      <c r="A8" s="17" t="s">
        <v>5</v>
      </c>
      <c r="B8" s="130"/>
      <c r="C8" s="129" t="s">
        <v>47</v>
      </c>
      <c r="D8" s="288">
        <f>'PAGE #1'!$F$1</f>
        <v>45000</v>
      </c>
      <c r="E8" s="12"/>
      <c r="F8" s="12"/>
    </row>
    <row r="9" spans="1:6" ht="12.75">
      <c r="A9" s="14" t="s">
        <v>245</v>
      </c>
      <c r="B9" s="133"/>
      <c r="C9" s="134" t="s">
        <v>218</v>
      </c>
      <c r="D9" s="221">
        <f>'PAGE#3'!B15</f>
        <v>0</v>
      </c>
      <c r="E9" s="12"/>
      <c r="F9" s="12"/>
    </row>
    <row r="10" spans="1:6" ht="12.75">
      <c r="A10" s="14" t="s">
        <v>289</v>
      </c>
      <c r="B10" s="133"/>
      <c r="C10" s="134" t="s">
        <v>219</v>
      </c>
      <c r="D10" s="221">
        <f>'PAGE#3'!B16</f>
        <v>0</v>
      </c>
      <c r="E10" s="12"/>
      <c r="F10" s="12"/>
    </row>
    <row r="11" spans="1:6" ht="12.75">
      <c r="A11" s="14" t="s">
        <v>246</v>
      </c>
      <c r="B11" s="133"/>
      <c r="C11" s="134" t="s">
        <v>220</v>
      </c>
      <c r="D11" s="221">
        <f>'PAGE#3'!B17</f>
        <v>0</v>
      </c>
      <c r="E11" s="12"/>
      <c r="F11" s="12"/>
    </row>
    <row r="12" spans="1:6" ht="12.75">
      <c r="A12" s="14" t="s">
        <v>247</v>
      </c>
      <c r="B12" s="133"/>
      <c r="C12" s="134" t="s">
        <v>221</v>
      </c>
      <c r="D12" s="221">
        <f>'PAGE#3'!B18</f>
        <v>0</v>
      </c>
      <c r="E12" s="12"/>
      <c r="F12" s="12"/>
    </row>
    <row r="13" spans="1:6" ht="12.75">
      <c r="A13" s="14" t="s">
        <v>248</v>
      </c>
      <c r="B13" s="133"/>
      <c r="C13" s="134" t="s">
        <v>222</v>
      </c>
      <c r="D13" s="221">
        <f>'PAGE#3'!B19</f>
        <v>0</v>
      </c>
      <c r="E13" s="12"/>
      <c r="F13" s="12"/>
    </row>
    <row r="14" spans="1:6" ht="12.75">
      <c r="A14" s="14" t="s">
        <v>249</v>
      </c>
      <c r="B14" s="133"/>
      <c r="C14" s="134" t="s">
        <v>223</v>
      </c>
      <c r="D14" s="221">
        <f>'PAGE#3'!B20</f>
        <v>0</v>
      </c>
      <c r="E14" s="12"/>
      <c r="F14" s="12"/>
    </row>
    <row r="15" spans="1:6" ht="12.75">
      <c r="A15" s="14" t="s">
        <v>250</v>
      </c>
      <c r="B15" s="133"/>
      <c r="C15" s="134" t="s">
        <v>224</v>
      </c>
      <c r="D15" s="221">
        <f>'PAGE#3'!B21</f>
        <v>0</v>
      </c>
      <c r="E15" s="12"/>
      <c r="F15" s="12"/>
    </row>
    <row r="16" spans="1:6" ht="12.75">
      <c r="A16" s="14" t="s">
        <v>251</v>
      </c>
      <c r="B16" s="133"/>
      <c r="C16" s="134" t="s">
        <v>225</v>
      </c>
      <c r="D16" s="221">
        <f>'PAGE#3'!B22</f>
        <v>0</v>
      </c>
      <c r="E16" s="12"/>
      <c r="F16" s="12"/>
    </row>
    <row r="17" spans="1:6" ht="12.75">
      <c r="A17" s="14" t="s">
        <v>252</v>
      </c>
      <c r="B17" s="133"/>
      <c r="C17" s="134" t="s">
        <v>226</v>
      </c>
      <c r="D17" s="221">
        <f>'PAGE#3'!B23</f>
        <v>0</v>
      </c>
      <c r="E17" s="12"/>
      <c r="F17" s="12"/>
    </row>
    <row r="18" spans="1:6" ht="12.75">
      <c r="A18" s="14" t="s">
        <v>254</v>
      </c>
      <c r="B18" s="133"/>
      <c r="C18" s="134" t="s">
        <v>255</v>
      </c>
      <c r="D18" s="221">
        <f>'PAGE#3'!B24</f>
        <v>0</v>
      </c>
      <c r="E18" s="12"/>
      <c r="F18" s="12"/>
    </row>
    <row r="19" spans="1:6" ht="12.75">
      <c r="A19" s="14" t="s">
        <v>256</v>
      </c>
      <c r="B19" s="133"/>
      <c r="C19" s="134" t="s">
        <v>227</v>
      </c>
      <c r="D19" s="221">
        <f>'PAGE#3'!B27</f>
        <v>0</v>
      </c>
      <c r="E19" s="12"/>
      <c r="F19" s="12"/>
    </row>
    <row r="20" spans="1:6" ht="12.75">
      <c r="A20" s="14" t="s">
        <v>253</v>
      </c>
      <c r="B20" s="133"/>
      <c r="C20" s="134" t="s">
        <v>228</v>
      </c>
      <c r="D20" s="221">
        <f>'PAGE#3'!B28</f>
        <v>0</v>
      </c>
      <c r="E20" s="12"/>
      <c r="F20" s="12"/>
    </row>
    <row r="21" spans="1:6" ht="12.75" hidden="1">
      <c r="A21" s="14" t="s">
        <v>312</v>
      </c>
      <c r="B21" s="133"/>
      <c r="C21" s="134" t="s">
        <v>229</v>
      </c>
      <c r="D21" s="221"/>
      <c r="E21" s="12"/>
      <c r="F21" s="12"/>
    </row>
    <row r="22" spans="1:6" ht="12.75">
      <c r="A22" s="14" t="s">
        <v>313</v>
      </c>
      <c r="B22" s="133"/>
      <c r="C22" s="134" t="s">
        <v>292</v>
      </c>
      <c r="D22" s="221">
        <f>'PAGE#3'!B30</f>
        <v>0</v>
      </c>
      <c r="E22" s="12"/>
      <c r="F22" s="12"/>
    </row>
    <row r="23" spans="1:6" ht="12.75">
      <c r="A23" s="14" t="s">
        <v>314</v>
      </c>
      <c r="B23" s="133"/>
      <c r="C23" s="134" t="s">
        <v>231</v>
      </c>
      <c r="D23" s="221">
        <f>'PAGE#3'!B31</f>
        <v>0</v>
      </c>
      <c r="E23" s="12"/>
      <c r="F23" s="12"/>
    </row>
    <row r="24" spans="1:6" ht="12.75">
      <c r="A24" s="14" t="s">
        <v>315</v>
      </c>
      <c r="B24" s="133"/>
      <c r="C24" s="134" t="s">
        <v>232</v>
      </c>
      <c r="D24" s="221">
        <f>'PAGE#3'!B34</f>
        <v>0</v>
      </c>
      <c r="E24" s="12"/>
      <c r="F24" s="12"/>
    </row>
    <row r="25" spans="1:6" ht="12.75">
      <c r="A25" s="14" t="s">
        <v>316</v>
      </c>
      <c r="B25" s="133"/>
      <c r="C25" s="134" t="s">
        <v>233</v>
      </c>
      <c r="D25" s="221">
        <f>'PAGE#3'!B35</f>
        <v>0</v>
      </c>
      <c r="E25" s="12"/>
      <c r="F25" s="12"/>
    </row>
    <row r="26" spans="1:6" ht="12.75">
      <c r="A26" s="14" t="s">
        <v>317</v>
      </c>
      <c r="B26" s="133"/>
      <c r="C26" s="134" t="s">
        <v>234</v>
      </c>
      <c r="D26" s="221">
        <f>'PAGE#3'!B36</f>
        <v>0</v>
      </c>
      <c r="E26" s="12"/>
      <c r="F26" s="12"/>
    </row>
    <row r="27" spans="1:6" ht="12.75">
      <c r="A27" s="14" t="s">
        <v>318</v>
      </c>
      <c r="B27" s="133"/>
      <c r="C27" s="134" t="s">
        <v>235</v>
      </c>
      <c r="D27" s="221">
        <f>'PAGE#3'!B37</f>
        <v>0</v>
      </c>
      <c r="E27" s="12"/>
      <c r="F27" s="12"/>
    </row>
    <row r="28" spans="1:6" ht="12.75">
      <c r="A28" s="14" t="s">
        <v>319</v>
      </c>
      <c r="B28" s="133"/>
      <c r="C28" s="134" t="s">
        <v>236</v>
      </c>
      <c r="D28" s="221">
        <f>'PAGE#3'!B38</f>
        <v>0</v>
      </c>
      <c r="E28" s="12"/>
      <c r="F28" s="12"/>
    </row>
    <row r="29" spans="1:6" ht="12.75">
      <c r="A29" s="14" t="s">
        <v>320</v>
      </c>
      <c r="B29" s="133"/>
      <c r="C29" s="134" t="s">
        <v>237</v>
      </c>
      <c r="D29" s="221">
        <f>'PAGE#3'!B41</f>
        <v>0</v>
      </c>
      <c r="E29" s="12"/>
      <c r="F29" s="12"/>
    </row>
    <row r="30" spans="1:6" ht="12.75">
      <c r="A30" s="14" t="s">
        <v>321</v>
      </c>
      <c r="B30" s="133"/>
      <c r="C30" s="134" t="s">
        <v>238</v>
      </c>
      <c r="D30" s="221">
        <f>'PAGE#3'!B42</f>
        <v>0</v>
      </c>
      <c r="E30" s="12"/>
      <c r="F30" s="12"/>
    </row>
    <row r="31" spans="1:10" ht="12.75">
      <c r="A31" s="5" t="s">
        <v>398</v>
      </c>
      <c r="B31" s="131"/>
      <c r="C31" s="129" t="s">
        <v>48</v>
      </c>
      <c r="D31" s="265">
        <f>'PAGE#3'!$B$43</f>
        <v>0</v>
      </c>
      <c r="E31" s="12"/>
      <c r="F31" s="12"/>
      <c r="G31" s="131" t="s">
        <v>48</v>
      </c>
      <c r="J31" s="14" t="s">
        <v>106</v>
      </c>
    </row>
    <row r="32" spans="1:10" ht="12.75">
      <c r="A32" s="5" t="s">
        <v>399</v>
      </c>
      <c r="B32" s="131"/>
      <c r="C32" s="129" t="s">
        <v>49</v>
      </c>
      <c r="D32" s="144">
        <f>'PAGE#3'!$D$43</f>
        <v>200</v>
      </c>
      <c r="E32" s="12"/>
      <c r="F32" s="12"/>
      <c r="G32" s="131" t="s">
        <v>49</v>
      </c>
      <c r="J32" s="15" t="s">
        <v>107</v>
      </c>
    </row>
    <row r="33" spans="1:10" ht="12.75">
      <c r="A33" s="5" t="s">
        <v>394</v>
      </c>
      <c r="B33" s="131"/>
      <c r="C33" s="129" t="s">
        <v>50</v>
      </c>
      <c r="D33" s="266">
        <f>'PAGE#3'!$D$24-'PAGE#3'!$D$31-'PAGE#3'!$D$38</f>
        <v>0</v>
      </c>
      <c r="E33" s="12"/>
      <c r="F33" s="12"/>
      <c r="G33" s="131" t="s">
        <v>50</v>
      </c>
      <c r="J33" s="15" t="s">
        <v>108</v>
      </c>
    </row>
    <row r="34" spans="1:10" ht="12.75">
      <c r="A34" s="5" t="s">
        <v>395</v>
      </c>
      <c r="B34" s="131"/>
      <c r="C34" s="129" t="s">
        <v>51</v>
      </c>
      <c r="D34" s="144">
        <f>'PAGE#3'!$E$46</f>
        <v>0</v>
      </c>
      <c r="E34" s="12"/>
      <c r="F34" s="12"/>
      <c r="G34" s="131" t="s">
        <v>51</v>
      </c>
      <c r="J34" s="15" t="s">
        <v>109</v>
      </c>
    </row>
    <row r="35" spans="1:11" ht="12.75">
      <c r="A35" s="5" t="s">
        <v>336</v>
      </c>
      <c r="B35" s="131"/>
      <c r="C35" s="129" t="s">
        <v>93</v>
      </c>
      <c r="D35" s="144">
        <f>'PAGE#3'!$E$47</f>
        <v>0</v>
      </c>
      <c r="E35" s="12"/>
      <c r="F35" s="12"/>
      <c r="G35" s="131" t="s">
        <v>93</v>
      </c>
      <c r="I35" s="15" t="s">
        <v>52</v>
      </c>
      <c r="J35" s="15" t="s">
        <v>110</v>
      </c>
      <c r="K35" s="15" t="s">
        <v>53</v>
      </c>
    </row>
    <row r="36" spans="1:10" ht="12.75">
      <c r="A36" s="5" t="s">
        <v>337</v>
      </c>
      <c r="B36" s="131"/>
      <c r="C36" s="129" t="s">
        <v>54</v>
      </c>
      <c r="D36" s="144">
        <f>'PAGE#3'!$E$48</f>
        <v>200</v>
      </c>
      <c r="E36" s="12"/>
      <c r="F36" s="12"/>
      <c r="G36" s="131" t="s">
        <v>54</v>
      </c>
      <c r="J36" s="15" t="s">
        <v>111</v>
      </c>
    </row>
    <row r="37" spans="1:10" ht="12.75">
      <c r="A37" s="5"/>
      <c r="B37" s="131"/>
      <c r="C37" s="129"/>
      <c r="D37" s="144"/>
      <c r="E37" s="12"/>
      <c r="F37" s="12"/>
      <c r="G37" s="131" t="s">
        <v>55</v>
      </c>
      <c r="J37" s="15" t="s">
        <v>112</v>
      </c>
    </row>
    <row r="38" spans="1:10" ht="12.75">
      <c r="A38" s="5"/>
      <c r="B38" s="131"/>
      <c r="C38" s="129" t="s">
        <v>56</v>
      </c>
      <c r="D38" s="144">
        <f>'PAGE#3'!$E$48</f>
        <v>200</v>
      </c>
      <c r="E38" s="12"/>
      <c r="F38" s="12"/>
      <c r="G38" s="131" t="s">
        <v>56</v>
      </c>
      <c r="J38" s="15" t="s">
        <v>113</v>
      </c>
    </row>
    <row r="39" spans="1:10" ht="12.75">
      <c r="A39" s="5" t="s">
        <v>338</v>
      </c>
      <c r="B39" s="131"/>
      <c r="C39" s="129" t="s">
        <v>59</v>
      </c>
      <c r="D39" s="144">
        <f>'PAGE#3'!$E$49</f>
        <v>0</v>
      </c>
      <c r="E39" s="12"/>
      <c r="F39" s="12"/>
      <c r="G39" s="131" t="s">
        <v>59</v>
      </c>
      <c r="J39" s="16" t="s">
        <v>118</v>
      </c>
    </row>
    <row r="40" spans="1:10" ht="13.5" thickBot="1">
      <c r="A40" s="5" t="s">
        <v>339</v>
      </c>
      <c r="B40" s="131"/>
      <c r="C40" s="129" t="s">
        <v>58</v>
      </c>
      <c r="D40" s="267">
        <f>'PAGE#3'!$E$50</f>
        <v>200</v>
      </c>
      <c r="E40" s="12"/>
      <c r="F40" s="12"/>
      <c r="G40" s="129" t="s">
        <v>58</v>
      </c>
      <c r="J40" s="17" t="s">
        <v>119</v>
      </c>
    </row>
    <row r="41" spans="1:12" ht="12.75">
      <c r="A41" s="5"/>
      <c r="B41" s="131"/>
      <c r="C41" s="129"/>
      <c r="D41" s="268"/>
      <c r="E41" s="12"/>
      <c r="F41" s="12"/>
      <c r="G41" s="131" t="s">
        <v>58</v>
      </c>
      <c r="J41" s="17" t="s">
        <v>120</v>
      </c>
      <c r="L41" s="2"/>
    </row>
    <row r="42" spans="1:12" ht="12.75">
      <c r="A42" s="5" t="s">
        <v>340</v>
      </c>
      <c r="B42" s="131"/>
      <c r="C42" s="129" t="s">
        <v>57</v>
      </c>
      <c r="D42" s="268">
        <f>'PAGE#3'!D51</f>
        <v>0</v>
      </c>
      <c r="E42" s="12"/>
      <c r="F42" s="12"/>
      <c r="G42" s="131" t="s">
        <v>57</v>
      </c>
      <c r="J42" s="14" t="s">
        <v>121</v>
      </c>
      <c r="L42" s="2"/>
    </row>
    <row r="43" spans="1:12" ht="12.75">
      <c r="A43" s="5" t="s">
        <v>348</v>
      </c>
      <c r="B43" s="131"/>
      <c r="C43" s="129" t="s">
        <v>62</v>
      </c>
      <c r="D43" s="268">
        <f>'PAGE#3'!D52</f>
        <v>0</v>
      </c>
      <c r="E43" s="12"/>
      <c r="F43" s="12"/>
      <c r="G43" s="131"/>
      <c r="J43" s="15"/>
      <c r="L43" s="2"/>
    </row>
    <row r="44" spans="1:12" ht="12.75">
      <c r="A44" s="5" t="s">
        <v>332</v>
      </c>
      <c r="B44" s="131"/>
      <c r="C44" s="129" t="s">
        <v>63</v>
      </c>
      <c r="D44" s="268">
        <f>'PAGE#3'!D53</f>
        <v>0</v>
      </c>
      <c r="E44" s="12"/>
      <c r="F44" s="12"/>
      <c r="G44" s="131"/>
      <c r="J44" s="15"/>
      <c r="L44" s="2"/>
    </row>
    <row r="45" spans="1:12" ht="12.75">
      <c r="A45" s="263" t="s">
        <v>396</v>
      </c>
      <c r="B45" s="131"/>
      <c r="C45" s="129" t="s">
        <v>60</v>
      </c>
      <c r="D45" s="268">
        <f>'PAGE#3'!E54</f>
        <v>200</v>
      </c>
      <c r="E45" s="12"/>
      <c r="F45" s="12"/>
      <c r="G45" s="131" t="s">
        <v>60</v>
      </c>
      <c r="J45" s="15" t="s">
        <v>122</v>
      </c>
      <c r="L45" s="107"/>
    </row>
    <row r="46" spans="1:12" ht="12.75">
      <c r="A46" s="5" t="s">
        <v>333</v>
      </c>
      <c r="B46" s="131"/>
      <c r="C46" s="129"/>
      <c r="D46" s="269"/>
      <c r="E46" s="12"/>
      <c r="F46" s="12"/>
      <c r="J46" s="15"/>
      <c r="L46" s="2"/>
    </row>
    <row r="47" spans="1:12" ht="12.75" hidden="1">
      <c r="A47" s="5"/>
      <c r="B47" s="131"/>
      <c r="C47" s="129"/>
      <c r="D47" s="269"/>
      <c r="E47" s="12"/>
      <c r="F47" s="12"/>
      <c r="J47" s="15" t="s">
        <v>92</v>
      </c>
      <c r="L47" s="2"/>
    </row>
    <row r="48" spans="1:6" ht="12.75" hidden="1">
      <c r="A48" s="5"/>
      <c r="B48" s="131"/>
      <c r="C48" s="129" t="s">
        <v>61</v>
      </c>
      <c r="D48" s="144">
        <f>'PAGE#3'!D57</f>
        <v>0</v>
      </c>
      <c r="E48" s="12"/>
      <c r="F48" s="12"/>
    </row>
    <row r="49" spans="1:6" ht="12.75">
      <c r="A49" s="5" t="s">
        <v>359</v>
      </c>
      <c r="B49" s="131"/>
      <c r="C49" s="129" t="s">
        <v>96</v>
      </c>
      <c r="D49" s="144">
        <f>'PAGE#3'!D58</f>
        <v>0</v>
      </c>
      <c r="E49" s="12"/>
      <c r="F49" s="12"/>
    </row>
    <row r="50" spans="1:6" ht="12.75">
      <c r="A50" s="5"/>
      <c r="B50" s="131"/>
      <c r="C50" s="129"/>
      <c r="D50" s="144"/>
      <c r="E50" s="12"/>
      <c r="F50" s="12"/>
    </row>
    <row r="51" spans="1:6" ht="12.75">
      <c r="A51" s="5"/>
      <c r="B51" s="131"/>
      <c r="C51" s="129"/>
      <c r="D51" s="144"/>
      <c r="E51" s="12"/>
      <c r="F51" s="12"/>
    </row>
    <row r="52" spans="1:6" ht="12.75">
      <c r="A52" s="5"/>
      <c r="B52" s="131"/>
      <c r="C52" s="129"/>
      <c r="D52" s="144"/>
      <c r="E52" s="12"/>
      <c r="F52" s="12"/>
    </row>
    <row r="53" spans="1:8" ht="12.75">
      <c r="A53" s="5" t="s">
        <v>334</v>
      </c>
      <c r="B53" s="264"/>
      <c r="C53" s="129" t="s">
        <v>64</v>
      </c>
      <c r="D53" s="144">
        <f>'PAGE#3'!E59</f>
        <v>0</v>
      </c>
      <c r="E53" s="12"/>
      <c r="F53" s="12"/>
      <c r="H53" s="42">
        <v>110</v>
      </c>
    </row>
    <row r="54" spans="1:8" ht="12.75">
      <c r="A54" s="5" t="s">
        <v>341</v>
      </c>
      <c r="B54" s="131"/>
      <c r="C54" s="129" t="s">
        <v>65</v>
      </c>
      <c r="D54" s="144">
        <f>'PAGE#3'!E60</f>
        <v>200</v>
      </c>
      <c r="E54" s="59"/>
      <c r="F54" s="59"/>
      <c r="G54" s="1"/>
      <c r="H54" s="42">
        <v>905</v>
      </c>
    </row>
    <row r="55" spans="1:8" ht="12.75">
      <c r="A55" s="5" t="s">
        <v>360</v>
      </c>
      <c r="B55" s="264"/>
      <c r="C55" s="129" t="s">
        <v>86</v>
      </c>
      <c r="D55" s="144">
        <f>'PAGE#3'!E61</f>
        <v>200</v>
      </c>
      <c r="E55" s="12"/>
      <c r="F55" s="12"/>
      <c r="G55" s="1"/>
      <c r="H55" s="42">
        <v>905</v>
      </c>
    </row>
    <row r="56" spans="1:8" ht="12.75">
      <c r="A56" s="5" t="s">
        <v>342</v>
      </c>
      <c r="B56" s="131"/>
      <c r="C56" s="129" t="s">
        <v>67</v>
      </c>
      <c r="D56" s="144">
        <f>'PAGE#3'!E62</f>
        <v>100</v>
      </c>
      <c r="E56" s="12"/>
      <c r="F56" s="12"/>
      <c r="G56" s="6"/>
      <c r="H56" s="42">
        <v>905</v>
      </c>
    </row>
    <row r="57" spans="1:8" ht="12.75">
      <c r="A57" s="5" t="s">
        <v>343</v>
      </c>
      <c r="B57" s="131"/>
      <c r="C57" s="129" t="s">
        <v>66</v>
      </c>
      <c r="D57" s="144">
        <f>'PAGE#3'!E63</f>
        <v>0</v>
      </c>
      <c r="E57" s="12"/>
      <c r="F57" s="12"/>
      <c r="G57" s="6"/>
      <c r="H57" s="44">
        <v>500</v>
      </c>
    </row>
    <row r="58" spans="1:8" ht="13.5" thickBot="1">
      <c r="A58" s="17" t="s">
        <v>397</v>
      </c>
      <c r="B58" s="128"/>
      <c r="C58" s="129" t="s">
        <v>68</v>
      </c>
      <c r="D58" s="145">
        <f>'PAGE#3'!E64</f>
        <v>500</v>
      </c>
      <c r="E58" s="12"/>
      <c r="F58" s="12"/>
      <c r="G58" s="1"/>
      <c r="H58" s="45">
        <f>SUM(H53:H57)</f>
        <v>3325</v>
      </c>
    </row>
    <row r="59" spans="1:10" ht="13.5" thickTop="1">
      <c r="A59" s="19"/>
      <c r="B59" s="136"/>
      <c r="C59" s="129"/>
      <c r="D59" s="144"/>
      <c r="E59" s="9"/>
      <c r="F59" s="9"/>
      <c r="G59" s="8"/>
      <c r="H59" s="46">
        <f>198176.88-66018-66018-66018</f>
        <v>122.88000000000466</v>
      </c>
      <c r="I59" s="1"/>
      <c r="J59" s="1"/>
    </row>
    <row r="60" spans="1:10" ht="12.75">
      <c r="A60" s="14"/>
      <c r="B60" s="165"/>
      <c r="C60" s="134"/>
      <c r="D60" s="166"/>
      <c r="E60" s="9"/>
      <c r="F60" s="9"/>
      <c r="G60" s="1"/>
      <c r="H60" s="46"/>
      <c r="I60" s="1"/>
      <c r="J60" s="1"/>
    </row>
    <row r="61" spans="1:10" ht="12.75">
      <c r="A61" s="17"/>
      <c r="B61" s="136"/>
      <c r="C61" s="129"/>
      <c r="D61" s="144"/>
      <c r="E61" s="7"/>
      <c r="F61" s="9"/>
      <c r="G61" s="1"/>
      <c r="H61" s="1"/>
      <c r="I61" s="1"/>
      <c r="J61" s="1"/>
    </row>
    <row r="62" spans="1:10" ht="13.5" thickBot="1">
      <c r="A62" s="16" t="s">
        <v>344</v>
      </c>
      <c r="B62" s="167"/>
      <c r="C62" s="135" t="s">
        <v>70</v>
      </c>
      <c r="D62" s="168">
        <f>IF(D58&lt;0,-D58,0)</f>
        <v>0</v>
      </c>
      <c r="E62" s="9"/>
      <c r="F62" s="9"/>
      <c r="G62" s="1"/>
      <c r="H62" s="1"/>
      <c r="I62" s="1"/>
      <c r="J62" s="1"/>
    </row>
    <row r="63" spans="1:10" ht="12.75">
      <c r="A63" s="6"/>
      <c r="B63" s="137"/>
      <c r="C63" s="132"/>
      <c r="D63" s="122"/>
      <c r="E63" s="9"/>
      <c r="F63" s="9"/>
      <c r="G63" s="1"/>
      <c r="H63" s="1"/>
      <c r="I63" s="1"/>
      <c r="J63" s="1"/>
    </row>
    <row r="64" spans="1:10" ht="12.75">
      <c r="A64" s="6"/>
      <c r="B64" s="137"/>
      <c r="C64" s="132"/>
      <c r="D64" s="122"/>
      <c r="E64" s="9"/>
      <c r="F64" s="9"/>
      <c r="G64" s="1"/>
      <c r="H64" s="1"/>
      <c r="I64" s="1"/>
      <c r="J64" s="1"/>
    </row>
    <row r="65" spans="1:10" ht="12.75">
      <c r="A65" s="6"/>
      <c r="B65" s="137"/>
      <c r="C65" s="132"/>
      <c r="D65" s="122"/>
      <c r="E65" s="9"/>
      <c r="F65" s="9"/>
      <c r="G65" s="1"/>
      <c r="H65" s="1"/>
      <c r="I65" s="1"/>
      <c r="J65" s="1"/>
    </row>
    <row r="66" spans="1:10" ht="12.75">
      <c r="A66" s="6"/>
      <c r="B66" s="137"/>
      <c r="C66" s="132"/>
      <c r="D66" s="122"/>
      <c r="E66" s="9"/>
      <c r="F66" s="9"/>
      <c r="G66" s="1"/>
      <c r="H66" s="1"/>
      <c r="I66" s="1"/>
      <c r="J66" s="1"/>
    </row>
    <row r="67" spans="1:10" ht="12.75">
      <c r="A67" s="6"/>
      <c r="B67" s="137"/>
      <c r="C67" s="132"/>
      <c r="D67" s="122"/>
      <c r="E67" s="9"/>
      <c r="F67" s="9"/>
      <c r="G67" s="1"/>
      <c r="H67" s="1"/>
      <c r="I67" s="1"/>
      <c r="J67" s="1"/>
    </row>
    <row r="68" spans="1:10" ht="12.75">
      <c r="A68" s="6"/>
      <c r="B68" s="137"/>
      <c r="C68" s="132"/>
      <c r="D68" s="122"/>
      <c r="E68" s="9"/>
      <c r="F68" s="9"/>
      <c r="G68" s="1"/>
      <c r="H68" s="1"/>
      <c r="I68" s="1"/>
      <c r="J68" s="1"/>
    </row>
    <row r="69" spans="1:10" ht="12.75">
      <c r="A69" s="6"/>
      <c r="B69" s="137"/>
      <c r="C69" s="132"/>
      <c r="D69" s="122"/>
      <c r="E69" s="9"/>
      <c r="F69" s="9"/>
      <c r="G69" s="1"/>
      <c r="H69" s="1"/>
      <c r="I69" s="1"/>
      <c r="J69" s="1"/>
    </row>
    <row r="70" spans="1:10" ht="12.75">
      <c r="A70" s="6"/>
      <c r="B70" s="137"/>
      <c r="C70" s="132"/>
      <c r="D70" s="122"/>
      <c r="E70" s="9"/>
      <c r="F70" s="9"/>
      <c r="G70" s="1"/>
      <c r="H70" s="1"/>
      <c r="I70" s="1"/>
      <c r="J70" s="1"/>
    </row>
    <row r="71" spans="1:10" ht="12.75" hidden="1">
      <c r="A71" s="5" t="s">
        <v>71</v>
      </c>
      <c r="B71" s="138" t="s">
        <v>72</v>
      </c>
      <c r="C71" s="138" t="s">
        <v>73</v>
      </c>
      <c r="D71" s="139" t="s">
        <v>74</v>
      </c>
      <c r="E71" s="60"/>
      <c r="F71" s="60"/>
      <c r="G71" s="1"/>
      <c r="H71" s="1"/>
      <c r="I71" s="1"/>
      <c r="J71" s="1"/>
    </row>
    <row r="72" spans="1:10" ht="12.75" hidden="1">
      <c r="A72" s="15" t="s">
        <v>114</v>
      </c>
      <c r="B72" s="146">
        <f>D56</f>
        <v>100</v>
      </c>
      <c r="C72" s="146">
        <f>IF(D54&gt;=0,0,IF(-D54&gt;D56,D56,-D54))</f>
        <v>0</v>
      </c>
      <c r="D72" s="147">
        <f aca="true" t="shared" si="0" ref="D72:D77">B72-C72</f>
        <v>100</v>
      </c>
      <c r="E72" s="60"/>
      <c r="F72" s="60"/>
      <c r="G72" s="6"/>
      <c r="H72" s="47">
        <f>IF(D54&gt;=0,0,IF(-D54&gt;D56+D57+D55,D56,IF(-D54&gt;D56+D57,D56,IF(-D54&gt;=D56,D56,IF(-D54&lt;D56,D56+D54)))))</f>
        <v>0</v>
      </c>
      <c r="I72" s="1"/>
      <c r="J72" s="1"/>
    </row>
    <row r="73" spans="1:10" ht="12.75" hidden="1">
      <c r="A73" s="15" t="s">
        <v>115</v>
      </c>
      <c r="B73" s="146">
        <f>D57</f>
        <v>0</v>
      </c>
      <c r="C73" s="146">
        <f>IF(D54&gt;=0,0,IF(-D54&gt;D56+D57,D57,IF(-D54&gt;D56,-D54-D56,0)))</f>
        <v>0</v>
      </c>
      <c r="D73" s="147">
        <f t="shared" si="0"/>
        <v>0</v>
      </c>
      <c r="E73" s="60"/>
      <c r="F73" s="60"/>
      <c r="G73" s="6"/>
      <c r="H73" s="47">
        <f>IF(D54&gt;=0,0,IF(-D54&gt;D56+D57+D55,D57,IF(-D54&gt;D56+D57,D57,IF(-D54&gt;=D56,-D54-D56,IF(-D54&lt;D56,0)))))</f>
        <v>0</v>
      </c>
      <c r="I73" s="1"/>
      <c r="J73" s="1"/>
    </row>
    <row r="74" spans="1:8" ht="12.75" hidden="1">
      <c r="A74" s="10" t="s">
        <v>127</v>
      </c>
      <c r="B74" s="148">
        <f>D55</f>
        <v>200</v>
      </c>
      <c r="C74" s="146">
        <f>ROUND(IF(D54&gt;=0,0,IF(-D54&gt;D56+D57+D55,D55,IF(-D54&gt;D56+D57,-D54-D56-D57))),0)</f>
        <v>0</v>
      </c>
      <c r="D74" s="149">
        <f t="shared" si="0"/>
        <v>200</v>
      </c>
      <c r="E74" s="9"/>
      <c r="F74" s="9"/>
      <c r="G74" s="1"/>
      <c r="H74" s="47">
        <f>ROUND(IF(D54&gt;=0,0,IF(-D54&gt;D56+D57+D55,D55,IF(-D54&gt;D56+D57,-D54-D56-D57))),0)</f>
        <v>0</v>
      </c>
    </row>
    <row r="75" spans="1:8" ht="12.75" hidden="1">
      <c r="A75" s="11" t="s">
        <v>124</v>
      </c>
      <c r="B75" s="148">
        <v>0</v>
      </c>
      <c r="C75" s="146">
        <f>ROUND(IF(B75=0,0,IF(D58&gt;=0,0,IF(-D58&gt;=D55,D55,IF(-D58&lt;D55,-D58,0)))),0)</f>
        <v>0</v>
      </c>
      <c r="D75" s="149">
        <f t="shared" si="0"/>
        <v>0</v>
      </c>
      <c r="E75" s="9"/>
      <c r="F75" s="9"/>
      <c r="G75" s="1"/>
      <c r="H75" s="47">
        <f>ROUND(IF(B75=0,0,IF(D58&gt;=0,0,IF(-D58&gt;=D55,D55,-D58))),0)</f>
        <v>0</v>
      </c>
    </row>
    <row r="76" spans="1:8" ht="12.75" hidden="1">
      <c r="A76" s="11" t="s">
        <v>125</v>
      </c>
      <c r="B76" s="148">
        <v>0</v>
      </c>
      <c r="C76" s="146">
        <f>ROUND(IF(B76=0,0,IF(D58&gt;=0,0,IF(-D58&gt;=2*D55,D55,IF(-D58-D55&lt;0,0,-D58-D55)))),0)</f>
        <v>0</v>
      </c>
      <c r="D76" s="149">
        <f t="shared" si="0"/>
        <v>0</v>
      </c>
      <c r="E76" s="9"/>
      <c r="F76" s="9"/>
      <c r="H76" s="47">
        <f>ROUND(IF(B76=0,0,IF(D58&gt;=0,0,IF(-D58&gt;=2*D55,D55,IF(-D58&lt;2*D55,-D58-D55,0)))),2)</f>
        <v>0</v>
      </c>
    </row>
    <row r="77" spans="1:8" ht="12.75" hidden="1">
      <c r="A77" s="11" t="s">
        <v>126</v>
      </c>
      <c r="B77" s="149">
        <v>0</v>
      </c>
      <c r="C77" s="146">
        <f>ROUND(IF(B77=0,0,IF(D58&gt;=0,0,IF(-D58&gt;=3*D55,D55,IF(-D58&lt;3*D55,IF(-D58-2*D55&lt;0,0,-D58-2*D55))))),0)</f>
        <v>0</v>
      </c>
      <c r="D77" s="149">
        <f t="shared" si="0"/>
        <v>0</v>
      </c>
      <c r="E77" s="9"/>
      <c r="F77" s="9"/>
      <c r="H77" s="47">
        <f>ROUND(IF(B77=0,0,IF(D58&gt;=0,0,IF(-D58&gt;=3*D55,D55,IF(-D58&lt;3*D55,IF(-D58-2*D55&lt;0,0,-D58-2*D55))))),0)</f>
        <v>0</v>
      </c>
    </row>
    <row r="78" spans="1:8" ht="12.75" hidden="1">
      <c r="A78" s="4" t="s">
        <v>69</v>
      </c>
      <c r="B78" s="149"/>
      <c r="C78" s="150"/>
      <c r="D78" s="150">
        <f>IF(D58&gt;=0,0,IF(D58&lt;0,-D58,0))</f>
        <v>0</v>
      </c>
      <c r="E78" s="9"/>
      <c r="F78" s="9"/>
      <c r="H78" s="57"/>
    </row>
    <row r="79" spans="1:12" ht="13.5" hidden="1" thickBot="1">
      <c r="A79" s="4" t="s">
        <v>75</v>
      </c>
      <c r="B79" s="151">
        <f>SUM(B71:B78)</f>
        <v>300</v>
      </c>
      <c r="C79" s="152">
        <f>SUM(C71:C78)</f>
        <v>0</v>
      </c>
      <c r="D79" s="151">
        <f>SUM(D72:D78)</f>
        <v>300</v>
      </c>
      <c r="E79" s="61">
        <f>SUM(C79:D79)</f>
        <v>300</v>
      </c>
      <c r="F79" s="18"/>
      <c r="H79" s="48">
        <f>SUM(H71:H78)</f>
        <v>0</v>
      </c>
      <c r="L79" s="42"/>
    </row>
    <row r="80" spans="1:8" ht="13.5" hidden="1" thickTop="1">
      <c r="A80" s="6"/>
      <c r="B80" s="18"/>
      <c r="C80" s="43"/>
      <c r="D80" s="18"/>
      <c r="E80" s="62"/>
      <c r="F80" s="62"/>
      <c r="G80" s="1"/>
      <c r="H80" s="1"/>
    </row>
    <row r="81" spans="1:10" ht="13.5" hidden="1" thickBot="1">
      <c r="A81" s="6" t="s">
        <v>89</v>
      </c>
      <c r="B81" s="24"/>
      <c r="C81" s="24"/>
      <c r="D81" s="56">
        <f>'PAGE #1'!$E$20+'PAGE #1'!$E$21</f>
        <v>0</v>
      </c>
      <c r="E81" s="6"/>
      <c r="F81" s="6"/>
      <c r="G81" s="1"/>
      <c r="H81" s="1"/>
      <c r="I81" s="1"/>
      <c r="J81" s="1"/>
    </row>
    <row r="82" spans="1:10" ht="13.5" hidden="1" thickTop="1">
      <c r="A82" s="6"/>
      <c r="B82" s="24"/>
      <c r="C82" s="24"/>
      <c r="D82" s="18"/>
      <c r="E82" s="24"/>
      <c r="F82" s="24"/>
      <c r="G82" s="1"/>
      <c r="H82" s="1"/>
      <c r="I82" s="1"/>
      <c r="J82" s="1"/>
    </row>
    <row r="83" spans="1:10" ht="12.75" hidden="1">
      <c r="A83" s="6"/>
      <c r="B83" s="24"/>
      <c r="C83" s="24"/>
      <c r="D83" s="18"/>
      <c r="E83" s="24"/>
      <c r="F83" s="24"/>
      <c r="G83" s="1"/>
      <c r="H83" s="1"/>
      <c r="I83" s="1"/>
      <c r="J83" s="1"/>
    </row>
    <row r="84" spans="1:8" ht="12.75">
      <c r="A84" s="6"/>
      <c r="B84" s="24"/>
      <c r="C84" s="24"/>
      <c r="D84" s="18"/>
      <c r="E84" s="24"/>
      <c r="F84" s="24"/>
      <c r="G84" s="1"/>
      <c r="H84" s="1"/>
    </row>
    <row r="85" ht="12.75">
      <c r="H85" s="1"/>
    </row>
    <row r="86" ht="12.75">
      <c r="H86" s="1"/>
    </row>
    <row r="87" spans="4:8" ht="12.75">
      <c r="D87" s="42"/>
      <c r="H87" s="1"/>
    </row>
    <row r="88" ht="12.75">
      <c r="H88" s="1"/>
    </row>
    <row r="89" ht="12.75">
      <c r="H89" s="1"/>
    </row>
    <row r="90" ht="12.75">
      <c r="H90" s="1"/>
    </row>
    <row r="91" ht="12.75">
      <c r="H91" s="1"/>
    </row>
    <row r="92" ht="12.75">
      <c r="H92" s="20"/>
    </row>
    <row r="93" ht="12.75">
      <c r="H93" s="1"/>
    </row>
    <row r="94" ht="12.75">
      <c r="B94" s="121"/>
    </row>
  </sheetData>
  <sheetProtection password="D313" sheet="1"/>
  <printOptions/>
  <pageMargins left="0.75" right="0.75" top="1" bottom="1" header="0.5" footer="0.5"/>
  <pageSetup fitToHeight="1" fitToWidth="1" horizontalDpi="300" verticalDpi="300" orientation="portrait" scale="87"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Stallings, Norma</dc:creator>
  <cp:keywords/>
  <dc:description/>
  <cp:lastModifiedBy>Goodwin, Jennifer</cp:lastModifiedBy>
  <cp:lastPrinted>2022-11-28T15:18:38Z</cp:lastPrinted>
  <dcterms:created xsi:type="dcterms:W3CDTF">1998-01-08T18:37:42Z</dcterms:created>
  <dcterms:modified xsi:type="dcterms:W3CDTF">2023-01-11T20:47:02Z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Stallings, Norma</vt:lpwstr>
  </property>
  <property fmtid="{D5CDD505-2E9C-101B-9397-08002B2CF9AE}" pid="3" name="Order">
    <vt:lpwstr>100.000000000000</vt:lpwstr>
  </property>
  <property fmtid="{D5CDD505-2E9C-101B-9397-08002B2CF9AE}" pid="4" name="display_urn:schemas-microsoft-com:office:office#Author">
    <vt:lpwstr>Stallings, Norma</vt:lpwstr>
  </property>
  <property fmtid="{D5CDD505-2E9C-101B-9397-08002B2CF9AE}" pid="5" name="_ip_UnifiedCompliancePolicyUIAction">
    <vt:lpwstr/>
  </property>
  <property fmtid="{D5CDD505-2E9C-101B-9397-08002B2CF9AE}" pid="6" name="_ip_UnifiedCompliancePolicyProperties">
    <vt:lpwstr/>
  </property>
  <property fmtid="{D5CDD505-2E9C-101B-9397-08002B2CF9AE}" pid="7" name="TaxCatchAll">
    <vt:lpwstr/>
  </property>
  <property fmtid="{D5CDD505-2E9C-101B-9397-08002B2CF9AE}" pid="8" name="lcf76f155ced4ddcb4097134ff3c332f">
    <vt:lpwstr/>
  </property>
</Properties>
</file>