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40" windowHeight="11640" tabRatio="763" activeTab="0"/>
  </bookViews>
  <sheets>
    <sheet name="Filing Instructions" sheetId="1" r:id="rId1"/>
    <sheet name="ACH Instructions" sheetId="2" r:id="rId2"/>
    <sheet name="PAGE#1" sheetId="3" r:id="rId3"/>
    <sheet name="PAGE#2" sheetId="4" r:id="rId4"/>
    <sheet name="PAGE#3" sheetId="5" r:id="rId5"/>
    <sheet name="NHSUM" sheetId="6" r:id="rId6"/>
  </sheets>
  <definedNames>
    <definedName name="_xlnm.Print_Area" localSheetId="5">'NHSUM'!$A$1:$D$82</definedName>
    <definedName name="_xlnm.Print_Area" localSheetId="2">'PAGE#1'!$A$1:$E$62</definedName>
    <definedName name="_xlnm.Print_Area" localSheetId="3">'PAGE#2'!$A$1:$D$59</definedName>
    <definedName name="_xlnm.Print_Area" localSheetId="4">'PAGE#3'!$A$1:$E$78</definedName>
    <definedName name="Z_4A4AA053_9B5D_11D3_9E14_0008C70A052D_.wvu.PrintArea" localSheetId="5" hidden="1">'NHSUM'!$A$1:$D$82</definedName>
    <definedName name="Z_4A4AA053_9B5D_11D3_9E14_0008C70A052D_.wvu.PrintArea" localSheetId="2" hidden="1">'PAGE#1'!$A$1:$F$69</definedName>
    <definedName name="Z_4A4AA053_9B5D_11D3_9E14_0008C70A052D_.wvu.PrintArea" localSheetId="3" hidden="1">'PAGE#2'!$A$1:$D$59</definedName>
    <definedName name="Z_4A4AA053_9B5D_11D3_9E14_0008C70A052D_.wvu.PrintArea" localSheetId="4" hidden="1">'PAGE#3'!$A$1:$E$78</definedName>
    <definedName name="Z_4A4AA053_9B5D_11D3_9E14_0008C70A052D_.wvu.Rows" localSheetId="5" hidden="1">'NHSUM'!$71:$82</definedName>
  </definedNames>
  <calcPr fullCalcOnLoad="1"/>
</workbook>
</file>

<file path=xl/comments5.xml><?xml version="1.0" encoding="utf-8"?>
<comments xmlns="http://schemas.openxmlformats.org/spreadsheetml/2006/main">
  <authors>
    <author>Duhaime, Amy</author>
  </authors>
  <commentList>
    <comment ref="D66" authorId="0">
      <text>
        <r>
          <rPr>
            <b/>
            <sz val="9"/>
            <rFont val="Tahoma"/>
            <family val="2"/>
          </rPr>
          <t>Duhaime, Amy: IMPORTANT</t>
        </r>
        <r>
          <rPr>
            <sz val="9"/>
            <rFont val="Tahoma"/>
            <family val="2"/>
          </rPr>
          <t xml:space="preserve">
If previous year's premium tax return was revised or amended causing an additional amount due or a refund, verify the updated Prepayment paid on the revised/amended premium tax return - page 3 Line 38. </t>
        </r>
      </text>
    </comment>
  </commentList>
</comments>
</file>

<file path=xl/sharedStrings.xml><?xml version="1.0" encoding="utf-8"?>
<sst xmlns="http://schemas.openxmlformats.org/spreadsheetml/2006/main" count="438" uniqueCount="368">
  <si>
    <t>TYPE OF COMPANY</t>
  </si>
  <si>
    <t>MED</t>
  </si>
  <si>
    <t>FEDERAL TAX ID NUMBER</t>
  </si>
  <si>
    <t>NAIC GROUP CODE</t>
  </si>
  <si>
    <t>NAIC COMPANY CODE</t>
  </si>
  <si>
    <t>STATE OF DOMICILE</t>
  </si>
  <si>
    <t>DUE DATE</t>
  </si>
  <si>
    <t>STATE OF</t>
  </si>
  <si>
    <t xml:space="preserve">PLEASE INDICATE THE NAME OF THE TAXATION OFFICER WHOM WE SHOULD CONTACT IF THERE ARE QUESTIONS </t>
  </si>
  <si>
    <t>TAXATION OFFICER</t>
  </si>
  <si>
    <t>E-MAIL ADDRESS</t>
  </si>
  <si>
    <t>TELEPHONE NUMBER</t>
  </si>
  <si>
    <t xml:space="preserve">State of </t>
  </si>
  <si>
    <t>County of</t>
  </si>
  <si>
    <t>being duly sworn, deposes and says:</t>
  </si>
  <si>
    <t xml:space="preserve">that he/she is the </t>
  </si>
  <si>
    <t>of the</t>
  </si>
  <si>
    <t>and that the following is a full, true and correct statement of the business done in the State of New Hampshire by said</t>
  </si>
  <si>
    <t>(1)</t>
  </si>
  <si>
    <t>(2)</t>
  </si>
  <si>
    <t>(3)</t>
  </si>
  <si>
    <t>(4)</t>
  </si>
  <si>
    <t>PREMIUMS</t>
  </si>
  <si>
    <t>COMPUTATION OF BALANCE DUE</t>
  </si>
  <si>
    <t xml:space="preserve">LARGER OF </t>
  </si>
  <si>
    <t>LICENSING, FILING AND DOCUMENT FEES ONLY</t>
  </si>
  <si>
    <t>NH BASIS</t>
  </si>
  <si>
    <t>DOM BASIS</t>
  </si>
  <si>
    <t>COL 2 OR 3</t>
  </si>
  <si>
    <t>XXXXX</t>
  </si>
  <si>
    <t xml:space="preserve">     a) Annual Statement</t>
  </si>
  <si>
    <t xml:space="preserve">     b) Certificate of Compliance</t>
  </si>
  <si>
    <t xml:space="preserve">     c) Certificate of Deposit</t>
  </si>
  <si>
    <t xml:space="preserve">     d) Certificate of Valuation</t>
  </si>
  <si>
    <t>TAX</t>
  </si>
  <si>
    <t xml:space="preserve">Calculation of taxes based upon laws governing state of domicile (Include % rate and basis if applicable). </t>
  </si>
  <si>
    <t>FEDERAL TAX IDENTIFICATION NUMBER</t>
  </si>
  <si>
    <t>HEADER RANGE</t>
  </si>
  <si>
    <t>RANGE NAME</t>
  </si>
  <si>
    <t>NAMECOMPANY</t>
  </si>
  <si>
    <t>TYPECOMPANY</t>
  </si>
  <si>
    <t>FEIN</t>
  </si>
  <si>
    <t>NAICGROUP</t>
  </si>
  <si>
    <t>NAICCODE</t>
  </si>
  <si>
    <t>DOMICILE</t>
  </si>
  <si>
    <t>DUEDATE</t>
  </si>
  <si>
    <t>NETAXPREM1</t>
  </si>
  <si>
    <t>TAXONPREM1</t>
  </si>
  <si>
    <t>NETTAXPREM2</t>
  </si>
  <si>
    <t>TAXONPREM2</t>
  </si>
  <si>
    <t>GRPREMTAX</t>
  </si>
  <si>
    <t>GRPT2</t>
  </si>
  <si>
    <t>BET</t>
  </si>
  <si>
    <t>NETPREMTAX</t>
  </si>
  <si>
    <t>TOTTAXPAY</t>
  </si>
  <si>
    <t>PRIORCALYR</t>
  </si>
  <si>
    <t>CDFA</t>
  </si>
  <si>
    <t>HIGGA</t>
  </si>
  <si>
    <t>TOTCRED</t>
  </si>
  <si>
    <t>PTPAY(REF)</t>
  </si>
  <si>
    <t>ANLFEE</t>
  </si>
  <si>
    <t>FILEFEE</t>
  </si>
  <si>
    <t>BALDUE</t>
  </si>
  <si>
    <t>REFUND</t>
  </si>
  <si>
    <t>REF</t>
  </si>
  <si>
    <t>CASH FLOW ANALYSIS</t>
  </si>
  <si>
    <t>ESTIMATE</t>
  </si>
  <si>
    <t>CREDIT</t>
  </si>
  <si>
    <t>CASH</t>
  </si>
  <si>
    <t>TOTAL CASH APPLIED TO ESTIMATES</t>
  </si>
  <si>
    <t>HEALTH MAINTENANCE ORGANIZATIONS</t>
  </si>
  <si>
    <t>HEALTH SERVICE CORPORATIONS</t>
  </si>
  <si>
    <t>DELTA DENTAL PLAN</t>
  </si>
  <si>
    <t>STATE OF NEW HAMPSHIRE DEPARTMENT OF INSURANCE</t>
  </si>
  <si>
    <t>STATEMENT OF FEES, CHARGES, AND PREMIUM TAXES</t>
  </si>
  <si>
    <t>COMPANY NAME</t>
  </si>
  <si>
    <t>Officer</t>
  </si>
  <si>
    <t>ADDRESS (If different from above)</t>
  </si>
  <si>
    <t>Name of Officer</t>
  </si>
  <si>
    <t>TOTAL AMOUNT PAID</t>
  </si>
  <si>
    <t>EST3/15</t>
  </si>
  <si>
    <t>AMOUNT PAID</t>
  </si>
  <si>
    <t>See Separate Instructions</t>
  </si>
  <si>
    <t>PLEASE INDICATE METHOD AND AMOUNT OF TAX PAYMENT</t>
  </si>
  <si>
    <t>C/R3/15</t>
  </si>
  <si>
    <t>RETTAX</t>
  </si>
  <si>
    <t xml:space="preserve"> </t>
  </si>
  <si>
    <t xml:space="preserve">COMPANIES THAT FILE </t>
  </si>
  <si>
    <t>HEALTH, MEDICAL, DENTAL INDEMNITY COMPANIES</t>
  </si>
  <si>
    <t>STREET, CITY, STATE &amp; ZIP</t>
  </si>
  <si>
    <t>ESTMATE JUN 15, 2006</t>
  </si>
  <si>
    <t>ESTMATE SEP 15, 2006</t>
  </si>
  <si>
    <t>ESTMATE DEC 15, 2006</t>
  </si>
  <si>
    <t>ESTMATE MAR 15, 2006</t>
  </si>
  <si>
    <t>Filing Fees (Page 3, Col 4, Line 5)</t>
  </si>
  <si>
    <t>Annual License Fee ( Page 3, Col 4, Line 2)</t>
  </si>
  <si>
    <t>21 SOUTH FRUIT STREET, SUITE 14, CONCORD, NH 03301</t>
  </si>
  <si>
    <t xml:space="preserve">1.  Certificate of Authority Renewal </t>
  </si>
  <si>
    <t>STATE OF DOMICILE (2 LETTER ABBREVIATION)</t>
  </si>
  <si>
    <t xml:space="preserve">         Cash Payments Applied to Estimated Tax</t>
  </si>
  <si>
    <t>OTAXES</t>
  </si>
  <si>
    <t>PREMIUM TAX:  MEDICAL COMPANIES - RETALIATORY PROVISION NH RSA 400-A:35</t>
  </si>
  <si>
    <t>WRITTEN</t>
  </si>
  <si>
    <t>STATE</t>
  </si>
  <si>
    <t>RATE</t>
  </si>
  <si>
    <t>XXX</t>
  </si>
  <si>
    <t>If $20,000 or greater, payment by EFT required</t>
  </si>
  <si>
    <t>Prem Written</t>
  </si>
  <si>
    <t>Tax Rate</t>
  </si>
  <si>
    <t>Tax</t>
  </si>
  <si>
    <t>2.  Variable Annuity License Fee (Only if Licensed for Variable Products)</t>
  </si>
  <si>
    <t>3.  Total License Fees</t>
  </si>
  <si>
    <t>4.  Annual Filing Fees</t>
  </si>
  <si>
    <t>5.  Other Fees which might be applicable</t>
  </si>
  <si>
    <t xml:space="preserve">     a) By-Laws (ONLY if amending)</t>
  </si>
  <si>
    <t xml:space="preserve">     b) Articles of Incorporation (ONLY if amending)</t>
  </si>
  <si>
    <t>6. TOTAL FILING FEES</t>
  </si>
  <si>
    <t>22.</t>
  </si>
  <si>
    <t>23.</t>
  </si>
  <si>
    <t>24.</t>
  </si>
  <si>
    <t>26.</t>
  </si>
  <si>
    <t>NEW HAMPSHIRE BASIS - TAXABLE PREMIUMS WRITTEN</t>
  </si>
  <si>
    <t>MED ELECT PT FORM</t>
  </si>
  <si>
    <t>NH RSA 400-A:31 Taxable Premiums:  Gross Direct Premiums/considerations from policies covering property, subjects, or risks located, resident or to be performed in this state, other than premiums received for reinsurance, including all dividends applied to purchase additional insurance, membership and policy writing fees, etc., less return premiums/considerations only.</t>
  </si>
  <si>
    <t>DEDUCTIONS FROM GROSS PREMIUMS</t>
  </si>
  <si>
    <t>DO NOT</t>
  </si>
  <si>
    <t xml:space="preserve">DELETE </t>
  </si>
  <si>
    <t>THIS COLUMN</t>
  </si>
  <si>
    <t>AHPW</t>
  </si>
  <si>
    <t>MEDI</t>
  </si>
  <si>
    <t>XVIII</t>
  </si>
  <si>
    <t>XIX</t>
  </si>
  <si>
    <t>FEDEH</t>
  </si>
  <si>
    <t>HKPW</t>
  </si>
  <si>
    <t>LPW</t>
  </si>
  <si>
    <t>PCPW</t>
  </si>
  <si>
    <t>PWSCHT</t>
  </si>
  <si>
    <t>OTCAH</t>
  </si>
  <si>
    <t>OTCL</t>
  </si>
  <si>
    <t>OTCPC</t>
  </si>
  <si>
    <t>GPW</t>
  </si>
  <si>
    <t>FEDERAL</t>
  </si>
  <si>
    <t>TDEDAH</t>
  </si>
  <si>
    <t>TDEDPC</t>
  </si>
  <si>
    <t>TDEDGPW</t>
  </si>
  <si>
    <t>2.    MEDICARE TITLE XVIII</t>
  </si>
  <si>
    <t>4.    FEDERAL EMPLOYEES HEALTH BENEFITS PROGRAM</t>
  </si>
  <si>
    <t>1.    A&amp;H PREMIUMS WRITTEN</t>
  </si>
  <si>
    <t>9.    Other Taxable Considerations A&amp;H</t>
  </si>
  <si>
    <t>10.  Other Taxable Considerations LIFE</t>
  </si>
  <si>
    <t xml:space="preserve">11.  Other Taxable Considerations P&amp;C </t>
  </si>
  <si>
    <t>12.  Gross Premiums/Considerations</t>
  </si>
  <si>
    <t>6.    ANNUITY PREMIUMS/CONSIDERATIONS WRITTEN</t>
  </si>
  <si>
    <t>5.    LIFE PREMIUMS WRITTEN</t>
  </si>
  <si>
    <t>7.    PROPERTY &amp; CASUALTY PREMIUMS WRITTEN</t>
  </si>
  <si>
    <t>ANNPW</t>
  </si>
  <si>
    <t>8.    TOTAL PREMIUMS WRITTEN PER SCHEDULE T</t>
  </si>
  <si>
    <t>9.    OTHER TAXABLE CONSIDERATIONS A&amp;H</t>
  </si>
  <si>
    <t>10.  OTHER TAXABLE CONSIDERATIONS LIFE</t>
  </si>
  <si>
    <t xml:space="preserve">11.  OTHER TAXABLE CONSIDERATIONS P&amp;C </t>
  </si>
  <si>
    <t>12.  GROSS PREMIUMS/CONSIDERATIONS</t>
  </si>
  <si>
    <t>ANNPWD</t>
  </si>
  <si>
    <t>NTPWAH</t>
  </si>
  <si>
    <t>NTPWPC</t>
  </si>
  <si>
    <t>16.  Healthy Kids Premiums Written</t>
  </si>
  <si>
    <t>16.  HEALTHY KIDS PREMIUMS WRITTEN</t>
  </si>
  <si>
    <t>14.  MEDICARE PART D STAND ALONE PW INCL IN SCH T COL 1</t>
  </si>
  <si>
    <t>PSNHPW</t>
  </si>
  <si>
    <t>Y/N</t>
  </si>
  <si>
    <t>13.  MEDICARE TITLE XVIII - included with line 14.</t>
  </si>
  <si>
    <t>TDEDLIF</t>
  </si>
  <si>
    <t>NTPWLF</t>
  </si>
  <si>
    <t>NH RSA 294-E Uniform Electronic Transactions Act</t>
  </si>
  <si>
    <t>Electronic Signatures</t>
  </si>
  <si>
    <t xml:space="preserve">Date, Time and Title </t>
  </si>
  <si>
    <t>Signature</t>
  </si>
  <si>
    <t>Return Prepared By</t>
  </si>
  <si>
    <t>Company Officer</t>
  </si>
  <si>
    <t>1660Z</t>
  </si>
  <si>
    <t>2465Z</t>
  </si>
  <si>
    <t>1664A</t>
  </si>
  <si>
    <t xml:space="preserve">         Overpayment March 15, 2011 net of refund &amp; fees</t>
  </si>
  <si>
    <t xml:space="preserve">     a) CASH PAYMENT APPLIED TO ESTIMATED TAX</t>
  </si>
  <si>
    <t xml:space="preserve">         OVERPAYMENT MARCH 15, 2011 NET OF REFUND &amp; FEES</t>
  </si>
  <si>
    <t>16.  Prem Written for Political Subdivisions of the State of NH by HMO's, etc.</t>
  </si>
  <si>
    <t>17.  Total Deductions A&amp;H</t>
  </si>
  <si>
    <t>18.  Annuity Premiums Written Deduction</t>
  </si>
  <si>
    <t>19.  Total Deductions LIFE (Attach Schedule)</t>
  </si>
  <si>
    <t>20.  Total Deductions P&amp;C (Attach Schedule)</t>
  </si>
  <si>
    <t>21.  Total Deductions From Gross Premiums</t>
  </si>
  <si>
    <t>23. Net Life Premiums Written</t>
  </si>
  <si>
    <t>24. Net P&amp;C Premiums Written</t>
  </si>
  <si>
    <t xml:space="preserve">25. Net Taxable Premiums Written </t>
  </si>
  <si>
    <t>26.  Premium Tax on Net Premiums Written</t>
  </si>
  <si>
    <t>27. Retaliatory Tax</t>
  </si>
  <si>
    <t>30. PREMIUM TAX DUE BEFORE BUSINESS TAX CREDITS (BUT NOT LESS THAN $200)</t>
  </si>
  <si>
    <t>31. Business Enterprise Tax Credit  (RSA 400-A:34-a)</t>
  </si>
  <si>
    <t>32. Community Development Finance Authority (RSA 162:L:10)</t>
  </si>
  <si>
    <t>35. ESTIMATE PAYMENTS</t>
  </si>
  <si>
    <t xml:space="preserve">36. Total Payments and Credits </t>
  </si>
  <si>
    <t xml:space="preserve">16.  PREM WRITTEN FOR POL SUBDIVISIONS OF THE STATE OF NH BY HMO's, etc. </t>
  </si>
  <si>
    <t>17.  TOTAL DEDUCTIONS A&amp;H</t>
  </si>
  <si>
    <t>18.  ANNUITY PREMIUMS WRITTEN DEDUCTION</t>
  </si>
  <si>
    <t>19.  TOTAL DEDUCTIONS LIFE</t>
  </si>
  <si>
    <t>20.  TOTAL DEDUCTIONS P&amp;C</t>
  </si>
  <si>
    <t xml:space="preserve">21.  TOTAL DEDUCTIONS FROM GROSS PREMIUMS </t>
  </si>
  <si>
    <t>22.  NET TAXABLE PREMIUMS WRITTEN - A&amp;H</t>
  </si>
  <si>
    <t>23.  NET TAXABLE PREMIUMS WRITTEN - LIFE</t>
  </si>
  <si>
    <t>24.  NET TAXABLE PREMIUMS WRITTEN - P&amp;C</t>
  </si>
  <si>
    <t xml:space="preserve">25.  NET PREMIUMS SUBJECT TO TAX </t>
  </si>
  <si>
    <t xml:space="preserve">26.  TAX ON NET PREMIUMS </t>
  </si>
  <si>
    <t>27.  RETALIATORY TAX</t>
  </si>
  <si>
    <t xml:space="preserve">       NET PREMIUMS SUBJECT TO TAX (STATE OF DOMICILE)</t>
  </si>
  <si>
    <t xml:space="preserve">26.  TAX ON NET PREMIUMS (STATE OF DOMICILE) </t>
  </si>
  <si>
    <t xml:space="preserve">28.  TOTAL PREMIUM TAX </t>
  </si>
  <si>
    <t>29.  OTHER TAXES, FEES AND ASSESSMENTS</t>
  </si>
  <si>
    <t>30.  PREMIUM TAX DUE BEFORE BUSINESS TAX CREDITS (NOT LESS THAN $200)</t>
  </si>
  <si>
    <t xml:space="preserve">31.  BUSINESS ENTERPRISE TAX CREDIT </t>
  </si>
  <si>
    <t>32.  COMMUNITY DEVELOPMENT FINANCE AUTHORITY</t>
  </si>
  <si>
    <t>33.  HEALTH INSURANCE GUARANTY FUND ASSESS (RSA 408-B:13)</t>
  </si>
  <si>
    <t xml:space="preserve">34.  TOTAL PREMIUM TAXES PAYABLE </t>
  </si>
  <si>
    <t>35.  PAYMENTS AND CREDITS</t>
  </si>
  <si>
    <t xml:space="preserve">36.  TOTAL PAYMENTS AND CREDITS </t>
  </si>
  <si>
    <t xml:space="preserve">37.  TOTAL TAXES PAYABLE (OVERPAID) </t>
  </si>
  <si>
    <t xml:space="preserve">39.  FILING FEES                                        </t>
  </si>
  <si>
    <t xml:space="preserve">40.  ANNUAL LICENSE FEE                        </t>
  </si>
  <si>
    <t>15.  FEDERAL EMPLOYEES HEALTH BENEFITS PLAN</t>
  </si>
  <si>
    <t>14.  Medicare Part D Stand Alone PW Included In Sch T Col 1</t>
  </si>
  <si>
    <t xml:space="preserve">34. TOTAL PREMIUM TAXES PAYABLE (L30-L31-L32-L33) </t>
  </si>
  <si>
    <t>38.  PREPAYMENT DUE</t>
  </si>
  <si>
    <t>21 SOUTH FRUIT STREET, SUITE 14, CONCORD NH 03301</t>
  </si>
  <si>
    <t>NEW HAMPSHIRE ALLOCATION OF PREMIUMS WRITTEN</t>
  </si>
  <si>
    <t>FILING INSTRUCTIONS:</t>
  </si>
  <si>
    <t>Enter any business tax credits in the appropriate spaces.</t>
  </si>
  <si>
    <t>METHOD OF PAYMENT</t>
  </si>
  <si>
    <t>Timely mailing provisions apply.  See RSA 400-A:32-a.</t>
  </si>
  <si>
    <t>PREMIUMS WRITTEN &amp; TAXABLE CONSIDERATIONS</t>
  </si>
  <si>
    <t>Attach documentation for any ACA Risk Adjustments or other reconciling transactions.</t>
  </si>
  <si>
    <t>1.5 Reconciling transactions (attach supporting documents)</t>
  </si>
  <si>
    <t>1.6   Accident &amp; Health Premiums Written                               (Sch T Col 2)</t>
  </si>
  <si>
    <t xml:space="preserve">                        ESTIMATED PAYMENT</t>
  </si>
  <si>
    <t>ABOUT THIS FORM.  ALSO INDICATE THE APPROPRIATE ADDRESS FOR CORRESPONDENCE, REFUNDS, BILLINGS</t>
  </si>
  <si>
    <t>1.1 Granite Advantage Health Care Program Gross Premium Written</t>
  </si>
  <si>
    <t>1.0 Gross Premiums/Considerations written excluding GAHCP Premium</t>
  </si>
  <si>
    <t>CHECK BOX IF THE FOLLOWING IS A CHANGE OF ADDRESS</t>
  </si>
  <si>
    <t>ORIGINAL</t>
  </si>
  <si>
    <t>AMENDED</t>
  </si>
  <si>
    <t/>
  </si>
  <si>
    <t xml:space="preserve">Payment by Check - Enclose check with a printed copy of completed premium tax form and mail to the address indicated above. </t>
  </si>
  <si>
    <t>Save electronic copy for the Company's files.</t>
  </si>
  <si>
    <t>41.  BALANCE DUE (OVERPAID)</t>
  </si>
  <si>
    <t xml:space="preserve">Payment by Electronic Funds Transfer, NH RSA 400-A:32-b </t>
  </si>
  <si>
    <t>Complete page 3 for both the NH Basis and the State of Domicile basis.</t>
  </si>
  <si>
    <t>Complete pages 1 and 2 of the premium tax return.</t>
  </si>
  <si>
    <t>Detailed instructions can be found on the New Hampshire Insurance Department website: https://www.nh.gov/insurance/companies/premiumtax</t>
  </si>
  <si>
    <t>21 SOUTH FRUIT STREET SUITE 14</t>
  </si>
  <si>
    <t>CONCORD, NEW HAMPSHIRE 03301</t>
  </si>
  <si>
    <t>Tax Liability</t>
  </si>
  <si>
    <t>The tax liability is the total premium taxes payable for the prior calendar year less the credit for NH Business Enterprise Tax, the credit for the Community  Development Financing Authority, and the credit for the Health Insurance Guaranty Fund assessment levied under RSA 408-B.</t>
  </si>
  <si>
    <t>This amount appears on the following page and line numbers of the tax return:</t>
  </si>
  <si>
    <t>Life &amp; Accident &amp; Health companies</t>
  </si>
  <si>
    <t>Page 3, Line 35</t>
  </si>
  <si>
    <t>Medical companies</t>
  </si>
  <si>
    <t xml:space="preserve">P&amp;C and RRG </t>
  </si>
  <si>
    <t>Page 3, Line 31</t>
  </si>
  <si>
    <t>Title companies</t>
  </si>
  <si>
    <t>Page 3, Line 15</t>
  </si>
  <si>
    <t>Timely Payment</t>
  </si>
  <si>
    <t>To be considered timely, the tax payment must be deposited into the Insurance Department’s EFT bank account on or before the legal payment due date.</t>
  </si>
  <si>
    <t>Electronic Funds Transfer</t>
  </si>
  <si>
    <t>ACH CREDIT</t>
  </si>
  <si>
    <t>Detailed EFT Instructions can be found on the NH Insurance Department website: https://www.nh.gov/insurance/companies/premiumtax</t>
  </si>
  <si>
    <t>The further information about ACH, refer to the National Automated Clearing House Association website at ACH Network | Nacha</t>
  </si>
  <si>
    <t>ACH DEBIT</t>
  </si>
  <si>
    <t>Premium Tax Return</t>
  </si>
  <si>
    <r>
      <t xml:space="preserve">Companies paying by EFT </t>
    </r>
    <r>
      <rPr>
        <b/>
        <sz val="12"/>
        <rFont val="Times New Roman"/>
        <family val="1"/>
      </rPr>
      <t>must also provide the Company's Premium Tax return to the NH Insurance Department.</t>
    </r>
  </si>
  <si>
    <t>It is requested that these hardcopy forms be filed as soon as the completed forms are available, but not later than March 15th.</t>
  </si>
  <si>
    <t>Page 3, Line 34</t>
  </si>
  <si>
    <t>22. Net Accident and Health Premiums Written</t>
  </si>
  <si>
    <t>3.    MEDICAID TITLE XIX and CHIP TITLE XXI</t>
  </si>
  <si>
    <t>3.    Medicaid Title XIX and CHIP Title XXI                                 (Sch T Col 4 &amp; 5)</t>
  </si>
  <si>
    <t>8.    Total Premiums Written Per Schedule T                           (Sch T Col 9)</t>
  </si>
  <si>
    <r>
      <t>Payment by Electronic Funds Transfers (EFT)</t>
    </r>
    <r>
      <rPr>
        <u val="single"/>
        <sz val="12"/>
        <rFont val="Times New Roman"/>
        <family val="1"/>
      </rPr>
      <t>(Credit Instructions)</t>
    </r>
  </si>
  <si>
    <r>
      <t xml:space="preserve">It is important to include the </t>
    </r>
    <r>
      <rPr>
        <b/>
        <sz val="12"/>
        <rFont val="Times New Roman"/>
        <family val="1"/>
      </rPr>
      <t xml:space="preserve">Company name </t>
    </r>
    <r>
      <rPr>
        <sz val="12"/>
        <rFont val="Times New Roman"/>
        <family val="1"/>
      </rPr>
      <t xml:space="preserve">and </t>
    </r>
    <r>
      <rPr>
        <b/>
        <sz val="12"/>
        <rFont val="Times New Roman"/>
        <family val="1"/>
      </rPr>
      <t>NAIC CoCode</t>
    </r>
    <r>
      <rPr>
        <sz val="12"/>
        <rFont val="Times New Roman"/>
        <family val="1"/>
      </rPr>
      <t xml:space="preserve"> in the addendum to properly apply the payment to the correct Company.</t>
    </r>
  </si>
  <si>
    <r>
      <t xml:space="preserve">The NH Insurance Department does </t>
    </r>
    <r>
      <rPr>
        <u val="single"/>
        <sz val="12"/>
        <rFont val="Times New Roman"/>
        <family val="1"/>
      </rPr>
      <t>not</t>
    </r>
    <r>
      <rPr>
        <sz val="12"/>
        <rFont val="Times New Roman"/>
        <family val="1"/>
      </rPr>
      <t xml:space="preserve"> offer ACH Debit as a method for payment of the balance due.</t>
    </r>
  </si>
  <si>
    <t>WIRE TRANSFERS</t>
  </si>
  <si>
    <t>CONTACT</t>
  </si>
  <si>
    <t>YEAR ENDED DECEMBER 31, 2022</t>
  </si>
  <si>
    <t>MARCH 15, 2023</t>
  </si>
  <si>
    <t>Attach a copy of the Company's 2021 Business Enterprise Tax return if applicable.</t>
  </si>
  <si>
    <t>To avoid late penalty, EFT must be deposited in the Insurance Department bank account on or before March 15, 2023.</t>
  </si>
  <si>
    <t xml:space="preserve">The premium tax statement and payment of taxes are due NOT LATER THAN MARCH 15, 2023.  </t>
  </si>
  <si>
    <t>YEAR ENDING DECEMBER 31, 2022</t>
  </si>
  <si>
    <t xml:space="preserve">DID THIS COMPANY AMEND ITS BYLAWS DURING CY 2022?                                                </t>
  </si>
  <si>
    <t xml:space="preserve">DID THIS COMPANY AMEND ITS ARTICLES OF AGREEMENT DURING CY 2022?                   </t>
  </si>
  <si>
    <t>By signing below, I confirm that I am familiar with the information provided in this report, and that all information provided is true and accurate. </t>
  </si>
  <si>
    <t>I understand that submitting false information in a report may be prosecuted as unsworn falsification, pursuant to RSA 641:3. </t>
  </si>
  <si>
    <t>Company during the year ending December 31, 2022.</t>
  </si>
  <si>
    <t xml:space="preserve">The premium tax statement and payment of taxes is due NOT LATER THAN MARCH 15, 2023.  </t>
  </si>
  <si>
    <t>this ________________ day of __________________2023</t>
  </si>
  <si>
    <t>1.2 ACA Risk Adjustment Year 2022 accrual</t>
  </si>
  <si>
    <t>1.3 ACA Risk Adjustment Year 2021 accrual balance</t>
  </si>
  <si>
    <t>1.4 ACA Risk Adjustment Year 2020 accrual balance</t>
  </si>
  <si>
    <t>41. BALANCE DUE (OVERPAYMENT) MARCH 15, 2023 (LINES 37+38+39+40)</t>
  </si>
  <si>
    <t>38. Prepayment Due Mar 15, 2023               (Line 34, MINIMUM $200)</t>
  </si>
  <si>
    <t xml:space="preserve">         March 15, 2022 Estimated Payment</t>
  </si>
  <si>
    <t>CHECK AMT</t>
  </si>
  <si>
    <t>EFT AMOUNT</t>
  </si>
  <si>
    <t>For ACH Credit or Wire Transfer instructions, email: Jennifer.A.Goodwin@ins.nh.gov and Amy.J.Duhaime@ins.nh.gov</t>
  </si>
  <si>
    <t>Include a retaliatory return based upon your New Hampshire premium and attach worksheet(s), supporting calculations and documents for any</t>
  </si>
  <si>
    <t>other taxes, fees, assessments or surcharges that a hypothetical New Hampshire company operating in your state of domicile would be subject to.</t>
  </si>
  <si>
    <t xml:space="preserve">Attach supporting documentation for any claimed credits or offsets. </t>
  </si>
  <si>
    <t xml:space="preserve">Rev 11/17/2022                                                        </t>
  </si>
  <si>
    <t xml:space="preserve">     c) Internal Audit Fee</t>
  </si>
  <si>
    <t xml:space="preserve">     d) Publication Fee</t>
  </si>
  <si>
    <t xml:space="preserve">     e) Annual Statement Audit Fee</t>
  </si>
  <si>
    <t xml:space="preserve">      f) Other Fees - Attach Schedule / Support</t>
  </si>
  <si>
    <t>11. COUNTY / CITY / DISTRICT / MUNICIPALITY</t>
  </si>
  <si>
    <t>12. FINANCIAL REGULATION FEE</t>
  </si>
  <si>
    <t>13. FRANCHISE TAX</t>
  </si>
  <si>
    <t>14. FRAUD</t>
  </si>
  <si>
    <t>16. HEALTH CARE REGULATORY FUND</t>
  </si>
  <si>
    <t>17. INSURANCE DEPARTMENT ADMINISTRATIVE MAINTENANCE</t>
  </si>
  <si>
    <t>18. INVESTMENT TAX</t>
  </si>
  <si>
    <t>25.</t>
  </si>
  <si>
    <t>27.</t>
  </si>
  <si>
    <t>28</t>
  </si>
  <si>
    <t>29.</t>
  </si>
  <si>
    <t>30.  OTHER - ATTACH SCHEDULE / SUPPORT</t>
  </si>
  <si>
    <t xml:space="preserve">OTHER TAXES, FEES, SURCHARGES AND ASSESSMENTS </t>
  </si>
  <si>
    <t>31.  TOTAL OTHER TAXES, FEES, SURCHARGES AND ASSESSMENTS</t>
  </si>
  <si>
    <t xml:space="preserve">Upon payment initiation, please email a copy of page 3 of the tax form to: Jennifer.A.Goodwin@ins.nh.gov to ensure the payment will be properly applied when received.  </t>
  </si>
  <si>
    <t xml:space="preserve">Premium Tax returns can be mailed or delivered to the Department, or filed electronically through TriTech's Premium Pro Tax Software. </t>
  </si>
  <si>
    <t>RSA 400-A:32-b Requires payment by electronic funds transfers when the insurer has a tax liability of $20,000 or more.</t>
  </si>
  <si>
    <t>NEW HAMPSHIRE INSURANCE DEPARTMENT</t>
  </si>
  <si>
    <t>Attach the Company's Schedule T and NH State Page to the tax return.</t>
  </si>
  <si>
    <t>RECOMMENDED FILING METHOD IS ONLINE THROUGH TRITECH - https://tritechsoft.com/Premium-Tax .</t>
  </si>
  <si>
    <t>Each company must make its own arrangements with a bank or servicing firm to process the transfers.  The company is responsible for depositing the funds into the Insurance Department’s EFT account on or before the legal due date of the payment.</t>
  </si>
  <si>
    <t>Attach documentation for any "Other Deductions" the Company may have taken.</t>
  </si>
  <si>
    <t>Premium Tax returns can be delivered or mailed to the New Hampshire Insurance Department to arrive no later than March 15, 2023.</t>
  </si>
  <si>
    <t>Insurers shall remit taxes by electronic funds transfer when the insurer has a tax liability of $20,000 or more.</t>
  </si>
  <si>
    <r>
      <rPr>
        <b/>
        <sz val="14"/>
        <rFont val="Arial"/>
        <family val="2"/>
      </rPr>
      <t>Enter prior year credits applied.</t>
    </r>
    <r>
      <rPr>
        <b/>
        <sz val="14"/>
        <color indexed="10"/>
        <rFont val="Arial"/>
        <family val="2"/>
      </rPr>
      <t xml:space="preserve"> If prior year tax filing was amended, verify prior year Prepayment Credit applied.</t>
    </r>
  </si>
  <si>
    <t>Rev 11/23/2022</t>
  </si>
  <si>
    <t>If not filing through TRITECH, print copy of all pages to file with NH Insurance Department.</t>
  </si>
  <si>
    <t>28. Total Premium Tax  -  MINIMUM $200</t>
  </si>
  <si>
    <t>15. HEALTH CARE APPEALS FUND</t>
  </si>
  <si>
    <t>33. Health Insurance Guaranty Fund Assessment (RSA 408-B:13)</t>
  </si>
  <si>
    <t>40. Annual License Fee                                  (Page 2, Col 4, Line 3)</t>
  </si>
  <si>
    <t>39. Filing Fees                                                  (Page 2, Col 4, Line 6)</t>
  </si>
  <si>
    <t>37. Total Taxes Payable (Overpaid)              (Line 34 less Line 36)</t>
  </si>
  <si>
    <t xml:space="preserve">                 SIGNED STATEMENT (RSA 400-A:31)</t>
  </si>
  <si>
    <t>Signed on</t>
  </si>
  <si>
    <t>29. Other Taxes, Fees, Surcharges, and Assessments (Page 2, Col 4, Line 31)</t>
  </si>
  <si>
    <t>7.   ACTUARY</t>
  </si>
  <si>
    <t>8.   ATTORNEY GENERAL</t>
  </si>
  <si>
    <t>9.   CARE &amp; CUSTODY</t>
  </si>
  <si>
    <t>21. STATE RATING BUREAU</t>
  </si>
  <si>
    <t>20. RATE HEARING</t>
  </si>
  <si>
    <t>19. MINIMUM TAX</t>
  </si>
  <si>
    <t>10. CORPORATE TAX or REGISTRATION FEE</t>
  </si>
  <si>
    <t>2.    Medicare Title XVIII                                                                (Sch T Col 3)</t>
  </si>
  <si>
    <t>4.    Federal Employees Health Benefits Program                 (Sch T Col 6)</t>
  </si>
  <si>
    <t>7.    Property &amp; Casualty Premiums Written                              (Sch T Col 8)</t>
  </si>
  <si>
    <t>5.    Life Premiums/Considerations Written                             (Sch T Col 7)</t>
  </si>
  <si>
    <t>6.    Annuity Premiums/Considerations Written                       (Sch T Col 7)</t>
  </si>
  <si>
    <t>13.  Medicare Title XVIII                                                                   (Sch T Col 3)</t>
  </si>
  <si>
    <t>15.  Federal Employees Health Benefits Plan Premiums       (Sch T Col 6)</t>
  </si>
  <si>
    <t>For all taxes, fees, surcharges and assessments which a hypothetical NH company operating in your state of domicile would be subject to.  Include copies of invoices, tax documents or assessments, along with your retaliatory calculations based on NH premium.  Blank lines are provided for write-ins.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</si>
</sst>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mm/dd/yyyy"/>
    <numFmt numFmtId="166" formatCode="mm/dd/yy"/>
    <numFmt numFmtId="167" formatCode="0000"/>
    <numFmt numFmtId="168" formatCode="00\-000\-0000"/>
    <numFmt numFmtId="169" formatCode="00\-0000000"/>
    <numFmt numFmtId="170" formatCode="00000"/>
    <numFmt numFmtId="171" formatCode="#,##0.0"/>
    <numFmt numFmtId="172" formatCode="dd\-mmm\-yy"/>
    <numFmt numFmtId="173" formatCode="&quot;$&quot;#,##0.00;\(&quot;$&quot;#,##0.00\)"/>
    <numFmt numFmtId="174" formatCode="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quot;$&quot;#,##0.00"/>
    <numFmt numFmtId="182" formatCode="[$-409]h:mm:ss\ AM/PM"/>
  </numFmts>
  <fonts count="82">
    <font>
      <sz val="10"/>
      <name val="Arial"/>
      <family val="0"/>
    </font>
    <font>
      <b/>
      <sz val="10"/>
      <name val="Arial"/>
      <family val="0"/>
    </font>
    <font>
      <i/>
      <sz val="10"/>
      <name val="Arial"/>
      <family val="0"/>
    </font>
    <font>
      <b/>
      <i/>
      <sz val="10"/>
      <name val="Arial"/>
      <family val="0"/>
    </font>
    <font>
      <sz val="12"/>
      <name val="Arial"/>
      <family val="2"/>
    </font>
    <font>
      <b/>
      <sz val="8"/>
      <name val="Arial"/>
      <family val="2"/>
    </font>
    <font>
      <sz val="8"/>
      <name val="Arial"/>
      <family val="2"/>
    </font>
    <font>
      <b/>
      <sz val="12"/>
      <name val="Arial"/>
      <family val="2"/>
    </font>
    <font>
      <u val="single"/>
      <sz val="12"/>
      <name val="Arial"/>
      <family val="2"/>
    </font>
    <font>
      <sz val="11"/>
      <name val="Arial"/>
      <family val="2"/>
    </font>
    <font>
      <sz val="9"/>
      <name val="Arial"/>
      <family val="2"/>
    </font>
    <font>
      <b/>
      <i/>
      <sz val="12"/>
      <name val="Arial"/>
      <family val="2"/>
    </font>
    <font>
      <b/>
      <sz val="9"/>
      <name val="Arial"/>
      <family val="2"/>
    </font>
    <font>
      <b/>
      <i/>
      <sz val="11"/>
      <name val="Arial"/>
      <family val="2"/>
    </font>
    <font>
      <b/>
      <i/>
      <sz val="14"/>
      <name val="Arial"/>
      <family val="2"/>
    </font>
    <font>
      <u val="single"/>
      <sz val="10"/>
      <color indexed="12"/>
      <name val="Arial"/>
      <family val="2"/>
    </font>
    <font>
      <sz val="10"/>
      <name val="MS Sans Serif"/>
      <family val="2"/>
    </font>
    <font>
      <b/>
      <sz val="18"/>
      <name val="Arial"/>
      <family val="2"/>
    </font>
    <font>
      <sz val="8"/>
      <name val="Tahoma"/>
      <family val="2"/>
    </font>
    <font>
      <sz val="14"/>
      <name val="Arial"/>
      <family val="2"/>
    </font>
    <font>
      <b/>
      <sz val="14"/>
      <name val="Arial"/>
      <family val="2"/>
    </font>
    <font>
      <b/>
      <i/>
      <u val="single"/>
      <sz val="14"/>
      <name val="Arial"/>
      <family val="2"/>
    </font>
    <font>
      <b/>
      <sz val="12"/>
      <name val="Times New Roman"/>
      <family val="1"/>
    </font>
    <font>
      <b/>
      <i/>
      <sz val="12"/>
      <name val="Times New Roman"/>
      <family val="1"/>
    </font>
    <font>
      <b/>
      <i/>
      <u val="single"/>
      <sz val="12"/>
      <name val="Times New Roman"/>
      <family val="1"/>
    </font>
    <font>
      <u val="single"/>
      <sz val="12"/>
      <name val="Times New Roman"/>
      <family val="1"/>
    </font>
    <font>
      <sz val="12"/>
      <name val="Times New Roman"/>
      <family val="1"/>
    </font>
    <font>
      <b/>
      <u val="single"/>
      <sz val="12"/>
      <name val="Times New Roman"/>
      <family val="1"/>
    </font>
    <font>
      <u val="single"/>
      <sz val="12"/>
      <color indexed="12"/>
      <name val="Arial"/>
      <family val="2"/>
    </font>
    <font>
      <sz val="9"/>
      <name val="Tahoma"/>
      <family val="2"/>
    </font>
    <font>
      <b/>
      <sz val="9"/>
      <name val="Tahoma"/>
      <family val="2"/>
    </font>
    <font>
      <sz val="8"/>
      <name val="Segoe UI"/>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i/>
      <u val="single"/>
      <sz val="12"/>
      <color indexed="8"/>
      <name val="Times New Roman"/>
      <family val="1"/>
    </font>
    <font>
      <b/>
      <i/>
      <sz val="14"/>
      <color indexed="10"/>
      <name val="Arial"/>
      <family val="2"/>
    </font>
    <font>
      <sz val="10"/>
      <color indexed="10"/>
      <name val="Arial"/>
      <family val="2"/>
    </font>
    <font>
      <sz val="12"/>
      <color indexed="10"/>
      <name val="Times New Roman"/>
      <family val="1"/>
    </font>
    <font>
      <b/>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u val="single"/>
      <sz val="12"/>
      <color rgb="FF000000"/>
      <name val="Times New Roman"/>
      <family val="1"/>
    </font>
    <font>
      <b/>
      <sz val="14"/>
      <color rgb="FFFF0000"/>
      <name val="Arial"/>
      <family val="2"/>
    </font>
    <font>
      <b/>
      <i/>
      <sz val="14"/>
      <color rgb="FFFF0000"/>
      <name val="Arial"/>
      <family val="2"/>
    </font>
    <font>
      <sz val="10"/>
      <color rgb="FFFF0000"/>
      <name val="Arial"/>
      <family val="2"/>
    </font>
    <font>
      <sz val="12"/>
      <color rgb="FFFF0000"/>
      <name val="Times New Roman"/>
      <family val="1"/>
    </font>
    <font>
      <b/>
      <sz val="9"/>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14"/>
        <bgColor indexed="64"/>
      </patternFill>
    </fill>
    <fill>
      <patternFill patternType="solid">
        <fgColor indexed="43"/>
        <bgColor indexed="64"/>
      </patternFill>
    </fill>
    <fill>
      <patternFill patternType="solid">
        <fgColor rgb="FFFFFFC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double"/>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double"/>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5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0" fillId="32" borderId="7" applyNumberFormat="0" applyFont="0" applyAlignment="0" applyProtection="0"/>
    <xf numFmtId="0" fontId="56"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93">
    <xf numFmtId="0" fontId="0" fillId="0" borderId="0" xfId="0" applyAlignment="1">
      <alignment/>
    </xf>
    <xf numFmtId="0" fontId="0" fillId="0" borderId="0" xfId="0" applyBorder="1" applyAlignment="1">
      <alignment/>
    </xf>
    <xf numFmtId="0" fontId="6" fillId="0" borderId="0" xfId="0" applyFont="1" applyAlignment="1">
      <alignment/>
    </xf>
    <xf numFmtId="0" fontId="6" fillId="0" borderId="0" xfId="0" applyFont="1" applyBorder="1" applyAlignment="1" applyProtection="1">
      <alignment/>
      <protection hidden="1"/>
    </xf>
    <xf numFmtId="0" fontId="6" fillId="0" borderId="10" xfId="0" applyFont="1" applyBorder="1" applyAlignment="1" applyProtection="1">
      <alignment/>
      <protection hidden="1"/>
    </xf>
    <xf numFmtId="0" fontId="6" fillId="0" borderId="11" xfId="0" applyFont="1" applyBorder="1" applyAlignment="1" applyProtection="1">
      <alignment/>
      <protection hidden="1"/>
    </xf>
    <xf numFmtId="0" fontId="6" fillId="0" borderId="0" xfId="0" applyFont="1" applyAlignment="1" applyProtection="1">
      <alignment/>
      <protection hidden="1"/>
    </xf>
    <xf numFmtId="0" fontId="6" fillId="0" borderId="12" xfId="0" applyFont="1" applyBorder="1" applyAlignment="1" applyProtection="1">
      <alignment/>
      <protection hidden="1"/>
    </xf>
    <xf numFmtId="0" fontId="6" fillId="0" borderId="13" xfId="0" applyFont="1" applyBorder="1" applyAlignment="1" applyProtection="1">
      <alignment/>
      <protection hidden="1"/>
    </xf>
    <xf numFmtId="0" fontId="0" fillId="0" borderId="0" xfId="0" applyAlignment="1" applyProtection="1">
      <alignment/>
      <protection hidden="1"/>
    </xf>
    <xf numFmtId="0" fontId="0" fillId="0" borderId="0" xfId="0" applyFont="1" applyAlignment="1" applyProtection="1">
      <alignment/>
      <protection hidden="1"/>
    </xf>
    <xf numFmtId="0" fontId="5" fillId="0" borderId="14" xfId="0" applyFont="1" applyBorder="1" applyAlignment="1" applyProtection="1">
      <alignment/>
      <protection hidden="1"/>
    </xf>
    <xf numFmtId="0" fontId="0" fillId="0" borderId="0" xfId="0" applyBorder="1" applyAlignment="1" applyProtection="1">
      <alignment/>
      <protection hidden="1"/>
    </xf>
    <xf numFmtId="0" fontId="4" fillId="0" borderId="0" xfId="0" applyFont="1" applyAlignment="1" applyProtection="1">
      <alignment/>
      <protection hidden="1"/>
    </xf>
    <xf numFmtId="0" fontId="6" fillId="0" borderId="15" xfId="0" applyFont="1" applyBorder="1" applyAlignment="1" applyProtection="1">
      <alignment/>
      <protection hidden="1"/>
    </xf>
    <xf numFmtId="0" fontId="6" fillId="0" borderId="0" xfId="0" applyFont="1" applyFill="1" applyBorder="1" applyAlignment="1" applyProtection="1">
      <alignment/>
      <protection hidden="1"/>
    </xf>
    <xf numFmtId="0" fontId="5" fillId="0" borderId="0" xfId="0" applyFont="1" applyAlignment="1" applyProtection="1">
      <alignment/>
      <protection hidden="1"/>
    </xf>
    <xf numFmtId="49" fontId="0" fillId="0" borderId="0" xfId="0" applyNumberFormat="1" applyAlignment="1" applyProtection="1">
      <alignment horizontal="left"/>
      <protection hidden="1"/>
    </xf>
    <xf numFmtId="4" fontId="6" fillId="0" borderId="0" xfId="0" applyNumberFormat="1" applyFont="1" applyAlignment="1" applyProtection="1">
      <alignment/>
      <protection hidden="1"/>
    </xf>
    <xf numFmtId="4" fontId="6" fillId="0" borderId="0" xfId="0" applyNumberFormat="1" applyFont="1" applyFill="1" applyBorder="1" applyAlignment="1" applyProtection="1">
      <alignment/>
      <protection hidden="1"/>
    </xf>
    <xf numFmtId="22" fontId="6" fillId="0" borderId="0" xfId="0" applyNumberFormat="1" applyFont="1" applyAlignment="1" applyProtection="1">
      <alignment horizontal="left"/>
      <protection hidden="1"/>
    </xf>
    <xf numFmtId="0" fontId="7" fillId="0" borderId="0" xfId="0" applyFont="1" applyAlignment="1" applyProtection="1">
      <alignment horizontal="left"/>
      <protection hidden="1"/>
    </xf>
    <xf numFmtId="0" fontId="4" fillId="0" borderId="0" xfId="0" applyFont="1" applyBorder="1" applyAlignment="1" applyProtection="1">
      <alignment/>
      <protection hidden="1"/>
    </xf>
    <xf numFmtId="0" fontId="4" fillId="0" borderId="13" xfId="0" applyFont="1" applyBorder="1" applyAlignment="1" applyProtection="1">
      <alignment/>
      <protection hidden="1"/>
    </xf>
    <xf numFmtId="0" fontId="7" fillId="0" borderId="14" xfId="0" applyFont="1" applyBorder="1" applyAlignment="1" applyProtection="1">
      <alignment/>
      <protection hidden="1"/>
    </xf>
    <xf numFmtId="0" fontId="7" fillId="0" borderId="0" xfId="0" applyFont="1" applyBorder="1" applyAlignment="1" applyProtection="1">
      <alignment/>
      <protection hidden="1"/>
    </xf>
    <xf numFmtId="0" fontId="7" fillId="0" borderId="0" xfId="0" applyFont="1" applyAlignment="1" applyProtection="1">
      <alignment/>
      <protection hidden="1"/>
    </xf>
    <xf numFmtId="0" fontId="4" fillId="33" borderId="14" xfId="0" applyFont="1" applyFill="1" applyBorder="1" applyAlignment="1" applyProtection="1">
      <alignment/>
      <protection hidden="1"/>
    </xf>
    <xf numFmtId="0" fontId="4" fillId="33" borderId="13" xfId="0" applyFont="1" applyFill="1" applyBorder="1" applyAlignment="1" applyProtection="1">
      <alignment/>
      <protection hidden="1"/>
    </xf>
    <xf numFmtId="0" fontId="4" fillId="33" borderId="10" xfId="0" applyFont="1" applyFill="1" applyBorder="1" applyAlignment="1" applyProtection="1">
      <alignment/>
      <protection hidden="1"/>
    </xf>
    <xf numFmtId="0" fontId="4" fillId="33" borderId="0" xfId="0" applyFont="1" applyFill="1" applyAlignment="1" applyProtection="1">
      <alignment/>
      <protection hidden="1"/>
    </xf>
    <xf numFmtId="0" fontId="7" fillId="0" borderId="11" xfId="0" applyFont="1" applyBorder="1" applyAlignment="1" applyProtection="1">
      <alignment/>
      <protection hidden="1"/>
    </xf>
    <xf numFmtId="0" fontId="9" fillId="0" borderId="0" xfId="0" applyFont="1" applyAlignment="1" applyProtection="1">
      <alignment/>
      <protection hidden="1"/>
    </xf>
    <xf numFmtId="0" fontId="10" fillId="0" borderId="0" xfId="0" applyFont="1" applyAlignment="1" applyProtection="1">
      <alignment/>
      <protection hidden="1"/>
    </xf>
    <xf numFmtId="0" fontId="10" fillId="0" borderId="0" xfId="0" applyFont="1" applyBorder="1" applyAlignment="1" applyProtection="1">
      <alignment/>
      <protection hidden="1"/>
    </xf>
    <xf numFmtId="0" fontId="0" fillId="0" borderId="0" xfId="0" applyFill="1" applyBorder="1" applyAlignment="1" applyProtection="1">
      <alignment/>
      <protection hidden="1"/>
    </xf>
    <xf numFmtId="0" fontId="5"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3" fontId="6" fillId="0" borderId="0" xfId="0" applyNumberFormat="1" applyFont="1" applyFill="1" applyBorder="1" applyAlignment="1" applyProtection="1" quotePrefix="1">
      <alignment/>
      <protection hidden="1"/>
    </xf>
    <xf numFmtId="3" fontId="6" fillId="0" borderId="0" xfId="0" applyNumberFormat="1" applyFont="1" applyAlignment="1" applyProtection="1" quotePrefix="1">
      <alignment/>
      <protection hidden="1"/>
    </xf>
    <xf numFmtId="4" fontId="6" fillId="0" borderId="16" xfId="0" applyNumberFormat="1" applyFont="1" applyBorder="1" applyAlignment="1" applyProtection="1">
      <alignment/>
      <protection hidden="1"/>
    </xf>
    <xf numFmtId="0" fontId="4" fillId="0" borderId="0" xfId="0" applyFont="1" applyFill="1" applyBorder="1" applyAlignment="1" applyProtection="1">
      <alignment/>
      <protection hidden="1"/>
    </xf>
    <xf numFmtId="3" fontId="6" fillId="0" borderId="0" xfId="0" applyNumberFormat="1" applyFont="1" applyBorder="1" applyAlignment="1" applyProtection="1" quotePrefix="1">
      <alignment/>
      <protection hidden="1"/>
    </xf>
    <xf numFmtId="3" fontId="0" fillId="0" borderId="0" xfId="0" applyNumberFormat="1" applyFont="1" applyBorder="1" applyAlignment="1" applyProtection="1" quotePrefix="1">
      <alignment/>
      <protection hidden="1"/>
    </xf>
    <xf numFmtId="3" fontId="0" fillId="33" borderId="0" xfId="0" applyNumberFormat="1" applyFont="1" applyFill="1" applyBorder="1" applyAlignment="1" applyProtection="1" quotePrefix="1">
      <alignment/>
      <protection hidden="1"/>
    </xf>
    <xf numFmtId="0" fontId="0" fillId="0" borderId="0" xfId="0" applyFont="1" applyBorder="1" applyAlignment="1" applyProtection="1">
      <alignment/>
      <protection hidden="1"/>
    </xf>
    <xf numFmtId="49" fontId="10" fillId="0" borderId="0" xfId="0" applyNumberFormat="1" applyFont="1" applyAlignment="1" applyProtection="1">
      <alignment/>
      <protection hidden="1"/>
    </xf>
    <xf numFmtId="170" fontId="0" fillId="0" borderId="0" xfId="0" applyNumberFormat="1" applyAlignment="1" applyProtection="1">
      <alignment horizontal="left"/>
      <protection hidden="1"/>
    </xf>
    <xf numFmtId="0" fontId="11" fillId="0" borderId="0" xfId="0" applyFont="1" applyAlignment="1" applyProtection="1">
      <alignment/>
      <protection hidden="1"/>
    </xf>
    <xf numFmtId="49" fontId="4" fillId="0" borderId="0" xfId="0" applyNumberFormat="1" applyFont="1" applyBorder="1" applyAlignment="1" applyProtection="1">
      <alignment horizontal="right"/>
      <protection hidden="1"/>
    </xf>
    <xf numFmtId="14" fontId="0" fillId="0" borderId="0" xfId="0" applyNumberFormat="1" applyAlignment="1" applyProtection="1">
      <alignment/>
      <protection hidden="1"/>
    </xf>
    <xf numFmtId="4" fontId="4" fillId="0" borderId="0" xfId="0" applyNumberFormat="1" applyFont="1" applyBorder="1" applyAlignment="1" applyProtection="1">
      <alignment horizontal="right"/>
      <protection hidden="1"/>
    </xf>
    <xf numFmtId="0" fontId="7" fillId="0" borderId="13" xfId="0" applyFont="1" applyBorder="1" applyAlignment="1" applyProtection="1">
      <alignment/>
      <protection hidden="1"/>
    </xf>
    <xf numFmtId="49" fontId="5" fillId="33" borderId="14" xfId="0" applyNumberFormat="1" applyFont="1" applyFill="1" applyBorder="1" applyAlignment="1" applyProtection="1">
      <alignment horizontal="left"/>
      <protection hidden="1"/>
    </xf>
    <xf numFmtId="0" fontId="7" fillId="0" borderId="10" xfId="0" applyFont="1" applyBorder="1" applyAlignment="1" applyProtection="1">
      <alignment/>
      <protection hidden="1"/>
    </xf>
    <xf numFmtId="49" fontId="7" fillId="0" borderId="11" xfId="0" applyNumberFormat="1" applyFont="1" applyBorder="1" applyAlignment="1" applyProtection="1">
      <alignment horizontal="right"/>
      <protection hidden="1"/>
    </xf>
    <xf numFmtId="4" fontId="6" fillId="34" borderId="12" xfId="0" applyNumberFormat="1" applyFont="1" applyFill="1" applyBorder="1" applyAlignment="1" applyProtection="1">
      <alignment/>
      <protection hidden="1"/>
    </xf>
    <xf numFmtId="4" fontId="6" fillId="34" borderId="11" xfId="0" applyNumberFormat="1" applyFont="1" applyFill="1" applyBorder="1" applyAlignment="1" applyProtection="1">
      <alignment/>
      <protection hidden="1"/>
    </xf>
    <xf numFmtId="0" fontId="1" fillId="0" borderId="0" xfId="0" applyFont="1" applyAlignment="1" applyProtection="1">
      <alignment horizontal="centerContinuous"/>
      <protection hidden="1"/>
    </xf>
    <xf numFmtId="0" fontId="12" fillId="0" borderId="14" xfId="0" applyFont="1" applyBorder="1" applyAlignment="1" applyProtection="1">
      <alignment/>
      <protection hidden="1"/>
    </xf>
    <xf numFmtId="0" fontId="10" fillId="0" borderId="17" xfId="0" applyFont="1" applyBorder="1" applyAlignment="1" applyProtection="1">
      <alignment/>
      <protection hidden="1"/>
    </xf>
    <xf numFmtId="49" fontId="10" fillId="0" borderId="0" xfId="0" applyNumberFormat="1" applyFont="1" applyBorder="1" applyAlignment="1" applyProtection="1">
      <alignment horizontal="center"/>
      <protection hidden="1"/>
    </xf>
    <xf numFmtId="0" fontId="10" fillId="0" borderId="14" xfId="0" applyFont="1" applyBorder="1" applyAlignment="1" applyProtection="1">
      <alignment/>
      <protection hidden="1"/>
    </xf>
    <xf numFmtId="0" fontId="10" fillId="0" borderId="18" xfId="0" applyFont="1" applyBorder="1" applyAlignment="1" applyProtection="1">
      <alignment/>
      <protection hidden="1"/>
    </xf>
    <xf numFmtId="0" fontId="10" fillId="0" borderId="19" xfId="0" applyFont="1" applyBorder="1" applyAlignment="1" applyProtection="1">
      <alignment horizontal="center"/>
      <protection hidden="1"/>
    </xf>
    <xf numFmtId="0" fontId="10" fillId="0" borderId="20" xfId="0" applyFont="1" applyBorder="1" applyAlignment="1" applyProtection="1">
      <alignment horizontal="center"/>
      <protection hidden="1"/>
    </xf>
    <xf numFmtId="49" fontId="0" fillId="0" borderId="0" xfId="0" applyNumberFormat="1" applyFont="1" applyBorder="1" applyAlignment="1" applyProtection="1">
      <alignment horizontal="left"/>
      <protection hidden="1"/>
    </xf>
    <xf numFmtId="170" fontId="0" fillId="0" borderId="0" xfId="0" applyNumberFormat="1" applyFont="1" applyBorder="1" applyAlignment="1" applyProtection="1">
      <alignment horizontal="left"/>
      <protection hidden="1"/>
    </xf>
    <xf numFmtId="0" fontId="1" fillId="0" borderId="14" xfId="0" applyFont="1" applyBorder="1" applyAlignment="1" applyProtection="1">
      <alignment/>
      <protection hidden="1"/>
    </xf>
    <xf numFmtId="0" fontId="1" fillId="0" borderId="13" xfId="0" applyFont="1" applyBorder="1" applyAlignment="1" applyProtection="1">
      <alignment/>
      <protection hidden="1"/>
    </xf>
    <xf numFmtId="0" fontId="0" fillId="0" borderId="13" xfId="0" applyFont="1" applyBorder="1" applyAlignment="1" applyProtection="1">
      <alignment/>
      <protection hidden="1"/>
    </xf>
    <xf numFmtId="0" fontId="0" fillId="0" borderId="10" xfId="0" applyFont="1" applyBorder="1" applyAlignment="1" applyProtection="1">
      <alignment/>
      <protection hidden="1"/>
    </xf>
    <xf numFmtId="0" fontId="0" fillId="0" borderId="21" xfId="0" applyFont="1" applyBorder="1" applyAlignment="1" applyProtection="1">
      <alignment/>
      <protection hidden="1"/>
    </xf>
    <xf numFmtId="0" fontId="0" fillId="0" borderId="22" xfId="0" applyFont="1" applyBorder="1" applyAlignment="1" applyProtection="1">
      <alignment/>
      <protection hidden="1"/>
    </xf>
    <xf numFmtId="49" fontId="0" fillId="0" borderId="12" xfId="0" applyNumberFormat="1" applyFont="1" applyBorder="1" applyAlignment="1" applyProtection="1">
      <alignment horizontal="center"/>
      <protection hidden="1"/>
    </xf>
    <xf numFmtId="0" fontId="0" fillId="0" borderId="18" xfId="0" applyFont="1" applyBorder="1" applyAlignment="1" applyProtection="1">
      <alignment/>
      <protection hidden="1"/>
    </xf>
    <xf numFmtId="0" fontId="0" fillId="0" borderId="18" xfId="0" applyFont="1" applyBorder="1" applyAlignment="1" applyProtection="1">
      <alignment horizontal="center"/>
      <protection hidden="1"/>
    </xf>
    <xf numFmtId="0" fontId="0" fillId="0" borderId="23" xfId="0" applyFont="1" applyBorder="1" applyAlignment="1" applyProtection="1">
      <alignment horizontal="center"/>
      <protection hidden="1"/>
    </xf>
    <xf numFmtId="0" fontId="0" fillId="0" borderId="18" xfId="0" applyFont="1" applyFill="1" applyBorder="1" applyAlignment="1" applyProtection="1">
      <alignment horizontal="center"/>
      <protection hidden="1"/>
    </xf>
    <xf numFmtId="0" fontId="0" fillId="0" borderId="20" xfId="0" applyFont="1" applyBorder="1" applyAlignment="1" applyProtection="1">
      <alignment horizontal="center"/>
      <protection hidden="1"/>
    </xf>
    <xf numFmtId="0" fontId="0" fillId="0" borderId="20" xfId="0" applyFont="1" applyFill="1" applyBorder="1" applyAlignment="1" applyProtection="1">
      <alignment horizontal="center"/>
      <protection hidden="1"/>
    </xf>
    <xf numFmtId="0" fontId="0" fillId="0" borderId="14" xfId="0" applyFont="1" applyBorder="1" applyAlignment="1" applyProtection="1">
      <alignment/>
      <protection hidden="1"/>
    </xf>
    <xf numFmtId="3" fontId="0" fillId="0" borderId="11"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protection hidden="1"/>
    </xf>
    <xf numFmtId="10" fontId="0" fillId="0" borderId="0" xfId="0" applyNumberFormat="1" applyFont="1" applyFill="1" applyBorder="1" applyAlignment="1" applyProtection="1">
      <alignment/>
      <protection hidden="1"/>
    </xf>
    <xf numFmtId="4" fontId="0" fillId="0" borderId="0" xfId="0" applyNumberFormat="1" applyFont="1" applyFill="1" applyBorder="1" applyAlignment="1" applyProtection="1">
      <alignment/>
      <protection hidden="1"/>
    </xf>
    <xf numFmtId="0" fontId="3" fillId="0" borderId="14" xfId="0" applyFont="1" applyBorder="1" applyAlignment="1" applyProtection="1">
      <alignment/>
      <protection hidden="1"/>
    </xf>
    <xf numFmtId="3" fontId="0" fillId="0" borderId="0" xfId="0" applyNumberFormat="1" applyFont="1" applyBorder="1" applyAlignment="1" applyProtection="1">
      <alignment/>
      <protection hidden="1"/>
    </xf>
    <xf numFmtId="4" fontId="0" fillId="0" borderId="20" xfId="0" applyNumberFormat="1" applyFont="1" applyBorder="1" applyAlignment="1" applyProtection="1">
      <alignment/>
      <protection hidden="1"/>
    </xf>
    <xf numFmtId="4" fontId="0" fillId="0" borderId="11" xfId="0" applyNumberFormat="1" applyFont="1" applyBorder="1" applyAlignment="1" applyProtection="1">
      <alignment/>
      <protection hidden="1"/>
    </xf>
    <xf numFmtId="4" fontId="1" fillId="0" borderId="11" xfId="0" applyNumberFormat="1" applyFont="1" applyBorder="1" applyAlignment="1" applyProtection="1">
      <alignment/>
      <protection hidden="1"/>
    </xf>
    <xf numFmtId="4" fontId="0" fillId="0" borderId="18" xfId="0" applyNumberFormat="1" applyFont="1" applyBorder="1" applyAlignment="1" applyProtection="1">
      <alignment/>
      <protection hidden="1"/>
    </xf>
    <xf numFmtId="4" fontId="0" fillId="0" borderId="0" xfId="0" applyNumberFormat="1" applyFont="1" applyBorder="1" applyAlignment="1" applyProtection="1">
      <alignment/>
      <protection hidden="1"/>
    </xf>
    <xf numFmtId="0" fontId="3" fillId="0" borderId="13" xfId="0" applyFont="1" applyBorder="1" applyAlignment="1" applyProtection="1">
      <alignment/>
      <protection hidden="1"/>
    </xf>
    <xf numFmtId="0" fontId="2" fillId="0" borderId="21" xfId="0" applyFont="1" applyBorder="1" applyAlignment="1" applyProtection="1">
      <alignment/>
      <protection hidden="1"/>
    </xf>
    <xf numFmtId="0" fontId="0" fillId="0" borderId="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0" borderId="22" xfId="0" applyFont="1" applyBorder="1" applyAlignment="1" applyProtection="1">
      <alignment horizontal="center"/>
      <protection hidden="1"/>
    </xf>
    <xf numFmtId="4" fontId="1" fillId="0" borderId="24" xfId="0" applyNumberFormat="1" applyFont="1" applyBorder="1" applyAlignment="1" applyProtection="1">
      <alignment/>
      <protection hidden="1"/>
    </xf>
    <xf numFmtId="0" fontId="1" fillId="0" borderId="0" xfId="0" applyFont="1" applyAlignment="1" applyProtection="1">
      <alignment/>
      <protection hidden="1"/>
    </xf>
    <xf numFmtId="0" fontId="3" fillId="0" borderId="20" xfId="0" applyFont="1" applyBorder="1" applyAlignment="1" applyProtection="1">
      <alignment/>
      <protection hidden="1"/>
    </xf>
    <xf numFmtId="49" fontId="10" fillId="0" borderId="0" xfId="0" applyNumberFormat="1" applyFont="1" applyBorder="1" applyAlignment="1" applyProtection="1">
      <alignment horizontal="centerContinuous"/>
      <protection hidden="1"/>
    </xf>
    <xf numFmtId="0" fontId="10" fillId="0" borderId="12" xfId="0" applyFont="1" applyBorder="1" applyAlignment="1" applyProtection="1">
      <alignment/>
      <protection hidden="1"/>
    </xf>
    <xf numFmtId="0" fontId="10" fillId="0" borderId="12" xfId="0" applyFont="1" applyBorder="1" applyAlignment="1" applyProtection="1">
      <alignment horizontal="center"/>
      <protection hidden="1"/>
    </xf>
    <xf numFmtId="0" fontId="12" fillId="0" borderId="25" xfId="0" applyFont="1" applyBorder="1" applyAlignment="1" applyProtection="1">
      <alignment/>
      <protection hidden="1"/>
    </xf>
    <xf numFmtId="0" fontId="10" fillId="0" borderId="26" xfId="0" applyFont="1" applyBorder="1" applyAlignment="1" applyProtection="1">
      <alignment horizontal="center"/>
      <protection hidden="1"/>
    </xf>
    <xf numFmtId="0" fontId="10" fillId="0" borderId="20" xfId="0" applyFont="1" applyBorder="1" applyAlignment="1" applyProtection="1">
      <alignment/>
      <protection hidden="1"/>
    </xf>
    <xf numFmtId="0" fontId="12" fillId="0" borderId="11" xfId="0" applyFont="1" applyBorder="1" applyAlignment="1" applyProtection="1">
      <alignment/>
      <protection hidden="1"/>
    </xf>
    <xf numFmtId="0" fontId="12" fillId="0" borderId="0" xfId="0" applyFont="1" applyFill="1" applyBorder="1" applyAlignment="1" applyProtection="1">
      <alignment/>
      <protection hidden="1"/>
    </xf>
    <xf numFmtId="0" fontId="10" fillId="0" borderId="0" xfId="0" applyFont="1" applyFill="1" applyAlignment="1" applyProtection="1">
      <alignment/>
      <protection hidden="1"/>
    </xf>
    <xf numFmtId="4" fontId="10" fillId="0" borderId="0" xfId="0" applyNumberFormat="1" applyFont="1" applyFill="1" applyAlignment="1" applyProtection="1">
      <alignment/>
      <protection hidden="1"/>
    </xf>
    <xf numFmtId="10" fontId="0" fillId="0" borderId="11" xfId="0" applyNumberFormat="1" applyFont="1" applyBorder="1" applyAlignment="1" applyProtection="1">
      <alignment horizontal="center"/>
      <protection hidden="1"/>
    </xf>
    <xf numFmtId="0" fontId="0" fillId="0" borderId="11" xfId="0" applyFont="1" applyBorder="1" applyAlignment="1" applyProtection="1">
      <alignment/>
      <protection hidden="1"/>
    </xf>
    <xf numFmtId="10" fontId="0" fillId="0" borderId="14" xfId="0" applyNumberFormat="1" applyFont="1" applyBorder="1" applyAlignment="1" applyProtection="1">
      <alignment/>
      <protection hidden="1"/>
    </xf>
    <xf numFmtId="4" fontId="0" fillId="0" borderId="10" xfId="0" applyNumberFormat="1" applyFont="1" applyBorder="1" applyAlignment="1" applyProtection="1">
      <alignment/>
      <protection hidden="1"/>
    </xf>
    <xf numFmtId="3" fontId="0" fillId="35" borderId="11" xfId="0" applyNumberFormat="1" applyFont="1" applyFill="1" applyBorder="1" applyAlignment="1" applyProtection="1">
      <alignment horizontal="right"/>
      <protection locked="0"/>
    </xf>
    <xf numFmtId="4" fontId="7" fillId="35" borderId="11" xfId="0" applyNumberFormat="1" applyFont="1" applyFill="1" applyBorder="1" applyAlignment="1" applyProtection="1">
      <alignment horizontal="center"/>
      <protection locked="0"/>
    </xf>
    <xf numFmtId="0" fontId="4" fillId="35" borderId="13" xfId="0" applyFont="1" applyFill="1" applyBorder="1" applyAlignment="1" applyProtection="1">
      <alignment/>
      <protection locked="0"/>
    </xf>
    <xf numFmtId="4" fontId="0" fillId="0" borderId="0" xfId="0" applyNumberFormat="1" applyAlignment="1">
      <alignment/>
    </xf>
    <xf numFmtId="49" fontId="10" fillId="35" borderId="11" xfId="0" applyNumberFormat="1" applyFont="1" applyFill="1" applyBorder="1" applyAlignment="1" applyProtection="1">
      <alignment/>
      <protection locked="0"/>
    </xf>
    <xf numFmtId="0" fontId="3" fillId="0" borderId="0" xfId="0" applyFont="1" applyBorder="1" applyAlignment="1" applyProtection="1">
      <alignment/>
      <protection hidden="1"/>
    </xf>
    <xf numFmtId="3" fontId="0" fillId="0" borderId="0" xfId="0" applyNumberFormat="1" applyAlignment="1">
      <alignment/>
    </xf>
    <xf numFmtId="3" fontId="0" fillId="0" borderId="0" xfId="0" applyNumberFormat="1" applyFont="1" applyFill="1" applyBorder="1" applyAlignment="1" applyProtection="1">
      <alignment horizontal="right"/>
      <protection hidden="1"/>
    </xf>
    <xf numFmtId="4" fontId="0" fillId="0" borderId="0" xfId="0" applyNumberFormat="1" applyFont="1" applyFill="1" applyBorder="1" applyAlignment="1" applyProtection="1">
      <alignment horizontal="right"/>
      <protection hidden="1"/>
    </xf>
    <xf numFmtId="3" fontId="0" fillId="0" borderId="11" xfId="0" applyNumberFormat="1" applyFont="1" applyBorder="1" applyAlignment="1" applyProtection="1">
      <alignment/>
      <protection hidden="1"/>
    </xf>
    <xf numFmtId="3" fontId="0" fillId="0" borderId="15" xfId="0" applyNumberFormat="1" applyFont="1" applyFill="1" applyBorder="1" applyAlignment="1" applyProtection="1">
      <alignment/>
      <protection hidden="1"/>
    </xf>
    <xf numFmtId="10" fontId="0" fillId="0" borderId="15" xfId="0" applyNumberFormat="1" applyFont="1" applyFill="1" applyBorder="1" applyAlignment="1" applyProtection="1">
      <alignment/>
      <protection hidden="1"/>
    </xf>
    <xf numFmtId="4" fontId="0" fillId="0" borderId="11" xfId="0" applyNumberFormat="1" applyFont="1" applyFill="1" applyBorder="1" applyAlignment="1" applyProtection="1">
      <alignment/>
      <protection hidden="1"/>
    </xf>
    <xf numFmtId="0" fontId="0" fillId="0" borderId="0" xfId="0" applyFont="1" applyAlignment="1" applyProtection="1">
      <alignment horizontal="center"/>
      <protection hidden="1"/>
    </xf>
    <xf numFmtId="0" fontId="0" fillId="0" borderId="26" xfId="0" applyFont="1" applyBorder="1" applyAlignment="1" applyProtection="1">
      <alignment horizontal="center"/>
      <protection hidden="1"/>
    </xf>
    <xf numFmtId="49" fontId="0" fillId="0" borderId="18" xfId="0" applyNumberFormat="1" applyFont="1" applyBorder="1" applyAlignment="1" applyProtection="1">
      <alignment horizontal="center"/>
      <protection hidden="1"/>
    </xf>
    <xf numFmtId="0" fontId="1" fillId="0" borderId="0" xfId="0" applyFont="1" applyBorder="1" applyAlignment="1" applyProtection="1">
      <alignment/>
      <protection hidden="1"/>
    </xf>
    <xf numFmtId="0" fontId="5" fillId="0" borderId="17" xfId="0" applyFont="1" applyBorder="1" applyAlignment="1" applyProtection="1">
      <alignment/>
      <protection hidden="1"/>
    </xf>
    <xf numFmtId="166" fontId="6" fillId="34" borderId="12" xfId="0" applyNumberFormat="1" applyFont="1" applyFill="1" applyBorder="1" applyAlignment="1" applyProtection="1">
      <alignment horizontal="right"/>
      <protection hidden="1"/>
    </xf>
    <xf numFmtId="2" fontId="6" fillId="36" borderId="10" xfId="0" applyNumberFormat="1" applyFont="1" applyFill="1" applyBorder="1" applyAlignment="1" applyProtection="1">
      <alignment/>
      <protection hidden="1"/>
    </xf>
    <xf numFmtId="2" fontId="6" fillId="36" borderId="0" xfId="0" applyNumberFormat="1" applyFont="1" applyFill="1" applyAlignment="1" applyProtection="1">
      <alignment horizontal="center"/>
      <protection hidden="1"/>
    </xf>
    <xf numFmtId="2" fontId="6" fillId="36" borderId="13" xfId="0" applyNumberFormat="1" applyFont="1" applyFill="1" applyBorder="1" applyAlignment="1" applyProtection="1">
      <alignment horizontal="center"/>
      <protection hidden="1"/>
    </xf>
    <xf numFmtId="0" fontId="0" fillId="0" borderId="12" xfId="0" applyFont="1" applyBorder="1" applyAlignment="1" applyProtection="1">
      <alignment/>
      <protection hidden="1"/>
    </xf>
    <xf numFmtId="0" fontId="0" fillId="0" borderId="20" xfId="0" applyFont="1" applyBorder="1" applyAlignment="1" applyProtection="1">
      <alignment/>
      <protection hidden="1"/>
    </xf>
    <xf numFmtId="0" fontId="0" fillId="0" borderId="11" xfId="0" applyFont="1" applyFill="1" applyBorder="1" applyAlignment="1" applyProtection="1">
      <alignment/>
      <protection hidden="1"/>
    </xf>
    <xf numFmtId="0" fontId="5" fillId="0" borderId="11" xfId="0" applyFont="1" applyBorder="1" applyAlignment="1" applyProtection="1">
      <alignment/>
      <protection hidden="1"/>
    </xf>
    <xf numFmtId="2" fontId="6" fillId="36" borderId="11" xfId="0" applyNumberFormat="1" applyFont="1" applyFill="1" applyBorder="1" applyAlignment="1" applyProtection="1">
      <alignment/>
      <protection hidden="1"/>
    </xf>
    <xf numFmtId="10" fontId="0" fillId="0" borderId="11" xfId="0" applyNumberFormat="1" applyFont="1" applyFill="1" applyBorder="1" applyAlignment="1" applyProtection="1">
      <alignment horizontal="center"/>
      <protection hidden="1"/>
    </xf>
    <xf numFmtId="49" fontId="0" fillId="0" borderId="11" xfId="0" applyNumberFormat="1" applyFont="1" applyBorder="1" applyAlignment="1" applyProtection="1">
      <alignment horizontal="center"/>
      <protection hidden="1"/>
    </xf>
    <xf numFmtId="0" fontId="1" fillId="0" borderId="11" xfId="0" applyFont="1" applyBorder="1" applyAlignment="1" applyProtection="1">
      <alignment horizontal="center"/>
      <protection hidden="1"/>
    </xf>
    <xf numFmtId="10" fontId="0" fillId="35" borderId="11" xfId="0" applyNumberFormat="1" applyFont="1" applyFill="1" applyBorder="1" applyAlignment="1" applyProtection="1">
      <alignment horizontal="right"/>
      <protection locked="0"/>
    </xf>
    <xf numFmtId="4" fontId="0" fillId="35" borderId="11" xfId="0" applyNumberFormat="1" applyFont="1" applyFill="1" applyBorder="1" applyAlignment="1" applyProtection="1">
      <alignment/>
      <protection locked="0"/>
    </xf>
    <xf numFmtId="3" fontId="0" fillId="34" borderId="11" xfId="0" applyNumberFormat="1" applyFont="1" applyFill="1" applyBorder="1" applyAlignment="1" applyProtection="1">
      <alignment/>
      <protection hidden="1"/>
    </xf>
    <xf numFmtId="4" fontId="0" fillId="35" borderId="11" xfId="0" applyNumberFormat="1" applyFont="1" applyFill="1" applyBorder="1" applyAlignment="1" applyProtection="1">
      <alignment horizontal="right"/>
      <protection locked="0"/>
    </xf>
    <xf numFmtId="4" fontId="0" fillId="35" borderId="12" xfId="0" applyNumberFormat="1" applyFont="1" applyFill="1" applyBorder="1" applyAlignment="1" applyProtection="1">
      <alignment/>
      <protection locked="0"/>
    </xf>
    <xf numFmtId="3" fontId="0" fillId="34" borderId="11" xfId="0" applyNumberFormat="1" applyFont="1" applyFill="1" applyBorder="1" applyAlignment="1" applyProtection="1">
      <alignment horizontal="right"/>
      <protection hidden="1"/>
    </xf>
    <xf numFmtId="4" fontId="0" fillId="34" borderId="11" xfId="0" applyNumberFormat="1" applyFont="1" applyFill="1" applyBorder="1" applyAlignment="1" applyProtection="1">
      <alignment/>
      <protection hidden="1"/>
    </xf>
    <xf numFmtId="0" fontId="0" fillId="0" borderId="11" xfId="0" applyFont="1" applyBorder="1" applyAlignment="1" applyProtection="1">
      <alignment/>
      <protection hidden="1"/>
    </xf>
    <xf numFmtId="4" fontId="1" fillId="34" borderId="11" xfId="0" applyNumberFormat="1" applyFont="1" applyFill="1" applyBorder="1" applyAlignment="1" applyProtection="1">
      <alignment/>
      <protection hidden="1"/>
    </xf>
    <xf numFmtId="4" fontId="0" fillId="0" borderId="0" xfId="0" applyNumberFormat="1" applyFont="1" applyAlignment="1" applyProtection="1">
      <alignment/>
      <protection hidden="1"/>
    </xf>
    <xf numFmtId="4" fontId="0" fillId="0" borderId="11" xfId="0" applyNumberFormat="1" applyFont="1" applyBorder="1" applyAlignment="1" applyProtection="1">
      <alignment horizontal="center"/>
      <protection hidden="1"/>
    </xf>
    <xf numFmtId="4" fontId="0" fillId="34" borderId="12" xfId="0" applyNumberFormat="1" applyFont="1" applyFill="1" applyBorder="1" applyAlignment="1" applyProtection="1">
      <alignment horizontal="right"/>
      <protection hidden="1"/>
    </xf>
    <xf numFmtId="4" fontId="0" fillId="34" borderId="11" xfId="0" applyNumberFormat="1" applyFont="1" applyFill="1" applyBorder="1" applyAlignment="1" applyProtection="1">
      <alignment horizontal="right"/>
      <protection hidden="1"/>
    </xf>
    <xf numFmtId="4" fontId="0" fillId="34" borderId="12" xfId="0" applyNumberFormat="1" applyFont="1" applyFill="1" applyBorder="1" applyAlignment="1" applyProtection="1">
      <alignment/>
      <protection hidden="1"/>
    </xf>
    <xf numFmtId="4" fontId="0" fillId="34" borderId="11" xfId="0" applyNumberFormat="1" applyFont="1" applyFill="1" applyBorder="1" applyAlignment="1" applyProtection="1" quotePrefix="1">
      <alignment/>
      <protection hidden="1"/>
    </xf>
    <xf numFmtId="4" fontId="0" fillId="34" borderId="27" xfId="0" applyNumberFormat="1" applyFont="1" applyFill="1" applyBorder="1" applyAlignment="1" applyProtection="1">
      <alignment/>
      <protection hidden="1"/>
    </xf>
    <xf numFmtId="4" fontId="0" fillId="34" borderId="27" xfId="0" applyNumberFormat="1" applyFont="1" applyFill="1" applyBorder="1" applyAlignment="1" applyProtection="1" quotePrefix="1">
      <alignment/>
      <protection hidden="1"/>
    </xf>
    <xf numFmtId="4" fontId="0" fillId="0" borderId="0" xfId="0" applyNumberFormat="1" applyFont="1" applyBorder="1" applyAlignment="1" applyProtection="1" quotePrefix="1">
      <alignment/>
      <protection hidden="1"/>
    </xf>
    <xf numFmtId="4" fontId="0" fillId="34" borderId="27" xfId="0" applyNumberFormat="1" applyFont="1" applyFill="1" applyBorder="1" applyAlignment="1" applyProtection="1" quotePrefix="1">
      <alignment horizontal="right"/>
      <protection hidden="1"/>
    </xf>
    <xf numFmtId="0" fontId="1" fillId="0" borderId="0" xfId="0"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14" xfId="0" applyFont="1" applyBorder="1" applyAlignment="1" applyProtection="1">
      <alignment horizontal="center"/>
      <protection hidden="1"/>
    </xf>
    <xf numFmtId="0" fontId="0" fillId="0" borderId="10" xfId="0" applyFont="1" applyBorder="1" applyAlignment="1" applyProtection="1">
      <alignment horizontal="centerContinuous"/>
      <protection hidden="1"/>
    </xf>
    <xf numFmtId="49" fontId="0" fillId="34" borderId="10" xfId="0" applyNumberFormat="1" applyFont="1" applyFill="1" applyBorder="1" applyAlignment="1" applyProtection="1">
      <alignment horizontal="left"/>
      <protection hidden="1"/>
    </xf>
    <xf numFmtId="49" fontId="0" fillId="34" borderId="10" xfId="0" applyNumberFormat="1" applyFont="1" applyFill="1" applyBorder="1" applyAlignment="1" applyProtection="1">
      <alignment horizontal="right"/>
      <protection hidden="1"/>
    </xf>
    <xf numFmtId="169" fontId="0" fillId="34" borderId="11" xfId="0" applyNumberFormat="1" applyFont="1" applyFill="1" applyBorder="1" applyAlignment="1" applyProtection="1">
      <alignment horizontal="right"/>
      <protection hidden="1"/>
    </xf>
    <xf numFmtId="167" fontId="0" fillId="34" borderId="11" xfId="0" applyNumberFormat="1" applyFont="1" applyFill="1" applyBorder="1" applyAlignment="1" applyProtection="1">
      <alignment horizontal="right"/>
      <protection hidden="1"/>
    </xf>
    <xf numFmtId="170" fontId="0" fillId="34" borderId="11" xfId="0" applyNumberFormat="1" applyFont="1" applyFill="1" applyBorder="1" applyAlignment="1" applyProtection="1">
      <alignment horizontal="right"/>
      <protection hidden="1"/>
    </xf>
    <xf numFmtId="49" fontId="0" fillId="34" borderId="11" xfId="0" applyNumberFormat="1" applyFont="1" applyFill="1" applyBorder="1" applyAlignment="1" applyProtection="1">
      <alignment horizontal="right"/>
      <protection hidden="1"/>
    </xf>
    <xf numFmtId="0" fontId="0" fillId="0" borderId="0" xfId="0" applyFill="1" applyAlignment="1" applyProtection="1">
      <alignment/>
      <protection hidden="1"/>
    </xf>
    <xf numFmtId="0" fontId="7" fillId="0" borderId="25" xfId="0" applyFont="1" applyBorder="1" applyAlignment="1" applyProtection="1">
      <alignment/>
      <protection hidden="1"/>
    </xf>
    <xf numFmtId="0" fontId="7" fillId="0" borderId="20" xfId="0" applyFont="1" applyBorder="1" applyAlignment="1" applyProtection="1">
      <alignment/>
      <protection hidden="1"/>
    </xf>
    <xf numFmtId="49" fontId="4" fillId="35" borderId="13" xfId="0" applyNumberFormat="1" applyFont="1" applyFill="1" applyBorder="1" applyAlignment="1" applyProtection="1">
      <alignment/>
      <protection locked="0"/>
    </xf>
    <xf numFmtId="0" fontId="4" fillId="35" borderId="10" xfId="0" applyFont="1" applyFill="1" applyBorder="1" applyAlignment="1" applyProtection="1">
      <alignment/>
      <protection locked="0"/>
    </xf>
    <xf numFmtId="0" fontId="4" fillId="35" borderId="14" xfId="0" applyFont="1" applyFill="1" applyBorder="1" applyAlignment="1" applyProtection="1">
      <alignment/>
      <protection locked="0"/>
    </xf>
    <xf numFmtId="49" fontId="4" fillId="0" borderId="14" xfId="0" applyNumberFormat="1" applyFont="1" applyFill="1" applyBorder="1" applyAlignment="1" applyProtection="1">
      <alignment/>
      <protection hidden="1"/>
    </xf>
    <xf numFmtId="49" fontId="4" fillId="0" borderId="13" xfId="0" applyNumberFormat="1"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right"/>
      <protection hidden="1"/>
    </xf>
    <xf numFmtId="0" fontId="8" fillId="35" borderId="13" xfId="0" applyFont="1" applyFill="1" applyBorder="1" applyAlignment="1" applyProtection="1">
      <alignment/>
      <protection locked="0"/>
    </xf>
    <xf numFmtId="0" fontId="8" fillId="35" borderId="10" xfId="0" applyFont="1" applyFill="1" applyBorder="1" applyAlignment="1" applyProtection="1">
      <alignment/>
      <protection locked="0"/>
    </xf>
    <xf numFmtId="0" fontId="14" fillId="0" borderId="0" xfId="0" applyFont="1" applyBorder="1" applyAlignment="1" applyProtection="1">
      <alignment/>
      <protection hidden="1"/>
    </xf>
    <xf numFmtId="0" fontId="11" fillId="0" borderId="14" xfId="0" applyFont="1" applyBorder="1" applyAlignment="1" applyProtection="1">
      <alignment/>
      <protection hidden="1"/>
    </xf>
    <xf numFmtId="0" fontId="11" fillId="0" borderId="10" xfId="0" applyFont="1" applyBorder="1" applyAlignment="1" applyProtection="1">
      <alignment/>
      <protection hidden="1"/>
    </xf>
    <xf numFmtId="0" fontId="11" fillId="0" borderId="11" xfId="0" applyFont="1" applyBorder="1" applyAlignment="1" applyProtection="1">
      <alignment/>
      <protection hidden="1"/>
    </xf>
    <xf numFmtId="4" fontId="10" fillId="35" borderId="11" xfId="0" applyNumberFormat="1" applyFont="1" applyFill="1" applyBorder="1" applyAlignment="1" applyProtection="1">
      <alignment/>
      <protection locked="0"/>
    </xf>
    <xf numFmtId="4" fontId="10" fillId="0" borderId="11" xfId="0" applyNumberFormat="1" applyFont="1" applyFill="1" applyBorder="1" applyAlignment="1" applyProtection="1">
      <alignment/>
      <protection hidden="1"/>
    </xf>
    <xf numFmtId="4" fontId="10" fillId="0" borderId="11" xfId="0" applyNumberFormat="1" applyFont="1" applyFill="1" applyBorder="1" applyAlignment="1" applyProtection="1">
      <alignment horizontal="center"/>
      <protection hidden="1"/>
    </xf>
    <xf numFmtId="4" fontId="12" fillId="0" borderId="10" xfId="0" applyNumberFormat="1" applyFont="1" applyFill="1" applyBorder="1" applyAlignment="1" applyProtection="1">
      <alignment/>
      <protection hidden="1"/>
    </xf>
    <xf numFmtId="4" fontId="10" fillId="0" borderId="0" xfId="0" applyNumberFormat="1" applyFont="1" applyFill="1" applyBorder="1" applyAlignment="1" applyProtection="1">
      <alignment/>
      <protection hidden="1"/>
    </xf>
    <xf numFmtId="4" fontId="10" fillId="0" borderId="14" xfId="0" applyNumberFormat="1" applyFont="1" applyFill="1" applyBorder="1" applyAlignment="1" applyProtection="1">
      <alignment/>
      <protection hidden="1"/>
    </xf>
    <xf numFmtId="4" fontId="10" fillId="0" borderId="13" xfId="0" applyNumberFormat="1" applyFont="1" applyFill="1" applyBorder="1" applyAlignment="1" applyProtection="1">
      <alignment/>
      <protection hidden="1"/>
    </xf>
    <xf numFmtId="4" fontId="10" fillId="0" borderId="10" xfId="0" applyNumberFormat="1" applyFont="1" applyFill="1" applyBorder="1" applyAlignment="1" applyProtection="1">
      <alignment/>
      <protection hidden="1"/>
    </xf>
    <xf numFmtId="4" fontId="10" fillId="0" borderId="0" xfId="0" applyNumberFormat="1" applyFont="1" applyFill="1" applyBorder="1" applyAlignment="1" applyProtection="1">
      <alignment horizontal="center"/>
      <protection hidden="1"/>
    </xf>
    <xf numFmtId="4" fontId="10" fillId="0" borderId="11" xfId="0" applyNumberFormat="1" applyFont="1" applyFill="1" applyBorder="1" applyAlignment="1" applyProtection="1" quotePrefix="1">
      <alignment/>
      <protection hidden="1"/>
    </xf>
    <xf numFmtId="4" fontId="10" fillId="0" borderId="18" xfId="0" applyNumberFormat="1" applyFont="1" applyFill="1" applyBorder="1" applyAlignment="1" applyProtection="1">
      <alignment horizontal="center"/>
      <protection hidden="1"/>
    </xf>
    <xf numFmtId="4" fontId="12" fillId="0" borderId="11" xfId="0" applyNumberFormat="1" applyFont="1" applyFill="1" applyBorder="1" applyAlignment="1" applyProtection="1">
      <alignment/>
      <protection hidden="1"/>
    </xf>
    <xf numFmtId="4" fontId="0" fillId="0" borderId="0" xfId="0" applyNumberFormat="1" applyFill="1" applyBorder="1" applyAlignment="1" applyProtection="1">
      <alignment/>
      <protection hidden="1"/>
    </xf>
    <xf numFmtId="4" fontId="12" fillId="0" borderId="0" xfId="0" applyNumberFormat="1" applyFont="1" applyFill="1" applyBorder="1" applyAlignment="1" applyProtection="1">
      <alignment/>
      <protection hidden="1"/>
    </xf>
    <xf numFmtId="4" fontId="10" fillId="0" borderId="12" xfId="0" applyNumberFormat="1" applyFont="1" applyFill="1" applyBorder="1" applyAlignment="1" applyProtection="1">
      <alignment/>
      <protection hidden="1"/>
    </xf>
    <xf numFmtId="4" fontId="10" fillId="0" borderId="12" xfId="0" applyNumberFormat="1" applyFont="1" applyFill="1" applyBorder="1" applyAlignment="1" applyProtection="1">
      <alignment horizontal="center"/>
      <protection hidden="1"/>
    </xf>
    <xf numFmtId="4" fontId="10" fillId="0" borderId="19" xfId="0" applyNumberFormat="1" applyFont="1" applyFill="1" applyBorder="1" applyAlignment="1" applyProtection="1">
      <alignment/>
      <protection hidden="1"/>
    </xf>
    <xf numFmtId="4" fontId="10" fillId="0" borderId="20" xfId="0" applyNumberFormat="1" applyFont="1" applyFill="1" applyBorder="1" applyAlignment="1" applyProtection="1">
      <alignment horizontal="center"/>
      <protection hidden="1"/>
    </xf>
    <xf numFmtId="4" fontId="10" fillId="0" borderId="26" xfId="0" applyNumberFormat="1" applyFont="1" applyFill="1" applyBorder="1" applyAlignment="1" applyProtection="1">
      <alignment horizontal="center"/>
      <protection hidden="1"/>
    </xf>
    <xf numFmtId="4" fontId="10" fillId="35" borderId="10" xfId="0" applyNumberFormat="1" applyFont="1" applyFill="1" applyBorder="1" applyAlignment="1" applyProtection="1">
      <alignment/>
      <protection locked="0"/>
    </xf>
    <xf numFmtId="0" fontId="11" fillId="37" borderId="11" xfId="0" applyFont="1" applyFill="1" applyBorder="1" applyAlignment="1" applyProtection="1">
      <alignment/>
      <protection locked="0"/>
    </xf>
    <xf numFmtId="0" fontId="11" fillId="37" borderId="13" xfId="0" applyFont="1" applyFill="1" applyBorder="1" applyAlignment="1" applyProtection="1">
      <alignment/>
      <protection locked="0"/>
    </xf>
    <xf numFmtId="0" fontId="11" fillId="37" borderId="10" xfId="0" applyFont="1" applyFill="1" applyBorder="1" applyAlignment="1" applyProtection="1">
      <alignment/>
      <protection locked="0"/>
    </xf>
    <xf numFmtId="0" fontId="0" fillId="0" borderId="14" xfId="0" applyFont="1" applyBorder="1" applyAlignment="1" applyProtection="1">
      <alignment/>
      <protection hidden="1"/>
    </xf>
    <xf numFmtId="0" fontId="0" fillId="0" borderId="11" xfId="0" applyFont="1" applyBorder="1" applyAlignment="1" applyProtection="1">
      <alignment/>
      <protection hidden="1"/>
    </xf>
    <xf numFmtId="0" fontId="0" fillId="0" borderId="12" xfId="0" applyFont="1" applyFill="1" applyBorder="1" applyAlignment="1" applyProtection="1">
      <alignment/>
      <protection hidden="1"/>
    </xf>
    <xf numFmtId="0" fontId="0" fillId="0" borderId="18" xfId="0" applyFont="1" applyBorder="1" applyAlignment="1" applyProtection="1">
      <alignment/>
      <protection hidden="1"/>
    </xf>
    <xf numFmtId="0" fontId="0" fillId="0" borderId="20" xfId="0" applyFont="1" applyBorder="1" applyAlignment="1" applyProtection="1">
      <alignment/>
      <protection hidden="1"/>
    </xf>
    <xf numFmtId="0" fontId="0" fillId="0" borderId="17" xfId="0" applyFont="1" applyBorder="1" applyAlignment="1" applyProtection="1">
      <alignment/>
      <protection hidden="1"/>
    </xf>
    <xf numFmtId="0" fontId="0" fillId="0" borderId="21" xfId="0" applyFont="1" applyBorder="1" applyAlignment="1" applyProtection="1">
      <alignment/>
      <protection hidden="1"/>
    </xf>
    <xf numFmtId="0" fontId="0" fillId="0" borderId="21" xfId="0" applyFont="1" applyFill="1" applyBorder="1" applyAlignment="1" applyProtection="1">
      <alignment/>
      <protection hidden="1"/>
    </xf>
    <xf numFmtId="0" fontId="0" fillId="0" borderId="25" xfId="0" applyFont="1" applyBorder="1" applyAlignment="1" applyProtection="1">
      <alignment/>
      <protection hidden="1"/>
    </xf>
    <xf numFmtId="0" fontId="0" fillId="0" borderId="11" xfId="0" applyFont="1" applyFill="1" applyBorder="1" applyAlignment="1" applyProtection="1">
      <alignment/>
      <protection hidden="1"/>
    </xf>
    <xf numFmtId="0" fontId="4" fillId="35" borderId="13" xfId="0" applyNumberFormat="1" applyFont="1" applyFill="1" applyBorder="1" applyAlignment="1" applyProtection="1" quotePrefix="1">
      <alignment horizontal="left"/>
      <protection locked="0"/>
    </xf>
    <xf numFmtId="0" fontId="7" fillId="35" borderId="13" xfId="0" applyNumberFormat="1" applyFont="1" applyFill="1" applyBorder="1" applyAlignment="1" applyProtection="1">
      <alignment/>
      <protection locked="0"/>
    </xf>
    <xf numFmtId="4" fontId="10" fillId="35" borderId="11" xfId="0" applyNumberFormat="1" applyFont="1" applyFill="1" applyBorder="1" applyAlignment="1" applyProtection="1" quotePrefix="1">
      <alignment/>
      <protection locked="0"/>
    </xf>
    <xf numFmtId="0" fontId="0" fillId="0" borderId="0" xfId="0" applyFont="1" applyAlignment="1" applyProtection="1">
      <alignment/>
      <protection hidden="1"/>
    </xf>
    <xf numFmtId="166" fontId="0" fillId="34" borderId="11" xfId="0" applyNumberFormat="1" applyFont="1" applyFill="1" applyBorder="1" applyAlignment="1" applyProtection="1">
      <alignment horizontal="right"/>
      <protection hidden="1"/>
    </xf>
    <xf numFmtId="0" fontId="17" fillId="0" borderId="0" xfId="0" applyFont="1" applyAlignment="1" applyProtection="1">
      <alignment/>
      <protection hidden="1"/>
    </xf>
    <xf numFmtId="0" fontId="1" fillId="0" borderId="0" xfId="0" applyFont="1" applyAlignment="1" applyProtection="1">
      <alignment horizontal="right"/>
      <protection hidden="1"/>
    </xf>
    <xf numFmtId="0" fontId="0" fillId="38" borderId="11" xfId="0" applyFont="1" applyFill="1" applyBorder="1" applyAlignment="1" applyProtection="1">
      <alignment horizontal="center"/>
      <protection locked="0"/>
    </xf>
    <xf numFmtId="4" fontId="0" fillId="0" borderId="20" xfId="0" applyNumberFormat="1" applyFont="1" applyFill="1" applyBorder="1" applyAlignment="1" applyProtection="1">
      <alignment horizontal="right"/>
      <protection hidden="1"/>
    </xf>
    <xf numFmtId="4" fontId="0" fillId="0" borderId="11" xfId="0" applyNumberFormat="1" applyFont="1" applyBorder="1" applyAlignment="1" applyProtection="1">
      <alignment horizontal="right"/>
      <protection hidden="1"/>
    </xf>
    <xf numFmtId="0" fontId="14" fillId="0" borderId="0" xfId="0" applyFont="1" applyAlignment="1" applyProtection="1">
      <alignment/>
      <protection hidden="1"/>
    </xf>
    <xf numFmtId="0" fontId="19" fillId="0" borderId="0" xfId="0" applyFont="1" applyAlignment="1" applyProtection="1">
      <alignment/>
      <protection hidden="1"/>
    </xf>
    <xf numFmtId="0" fontId="19" fillId="0" borderId="0" xfId="0" applyFont="1" applyAlignment="1">
      <alignment/>
    </xf>
    <xf numFmtId="0" fontId="20" fillId="0" borderId="0" xfId="0" applyFont="1" applyAlignment="1" applyProtection="1">
      <alignment horizontal="left"/>
      <protection hidden="1"/>
    </xf>
    <xf numFmtId="0" fontId="19" fillId="0" borderId="0" xfId="0" applyFont="1" applyBorder="1" applyAlignment="1" applyProtection="1">
      <alignment/>
      <protection hidden="1"/>
    </xf>
    <xf numFmtId="0" fontId="19" fillId="0" borderId="0" xfId="0" applyFont="1" applyBorder="1" applyAlignment="1">
      <alignment/>
    </xf>
    <xf numFmtId="0" fontId="14" fillId="0" borderId="0" xfId="0" applyFont="1" applyFill="1" applyBorder="1" applyAlignment="1" applyProtection="1">
      <alignment wrapText="1"/>
      <protection hidden="1"/>
    </xf>
    <xf numFmtId="0" fontId="19" fillId="0" borderId="0" xfId="0" applyFont="1" applyAlignment="1" applyProtection="1">
      <alignment horizontal="left"/>
      <protection hidden="1"/>
    </xf>
    <xf numFmtId="0" fontId="21" fillId="0" borderId="0" xfId="0" applyFont="1" applyBorder="1" applyAlignment="1" applyProtection="1">
      <alignment/>
      <protection hidden="1"/>
    </xf>
    <xf numFmtId="0" fontId="4" fillId="0" borderId="0" xfId="0" applyFont="1" applyAlignment="1">
      <alignment/>
    </xf>
    <xf numFmtId="0" fontId="23" fillId="0" borderId="0" xfId="0" applyFont="1" applyAlignment="1">
      <alignment horizontal="left" vertical="center"/>
    </xf>
    <xf numFmtId="0" fontId="24" fillId="0" borderId="0" xfId="0" applyFont="1" applyAlignment="1">
      <alignment horizontal="left" vertical="center"/>
    </xf>
    <xf numFmtId="0" fontId="26" fillId="0" borderId="0" xfId="0" applyFont="1" applyAlignment="1">
      <alignment horizontal="left" vertical="center"/>
    </xf>
    <xf numFmtId="0" fontId="4" fillId="0" borderId="0" xfId="0" applyFont="1" applyAlignment="1">
      <alignment horizontal="left"/>
    </xf>
    <xf numFmtId="0" fontId="26" fillId="0" borderId="0" xfId="0" applyFont="1" applyAlignment="1">
      <alignment vertical="center"/>
    </xf>
    <xf numFmtId="0" fontId="27" fillId="0" borderId="0" xfId="0" applyFont="1" applyAlignment="1">
      <alignment horizontal="left" vertical="center"/>
    </xf>
    <xf numFmtId="0" fontId="22" fillId="0" borderId="0" xfId="0" applyFont="1" applyAlignment="1">
      <alignment horizontal="left" vertical="center"/>
    </xf>
    <xf numFmtId="0" fontId="28" fillId="0" borderId="0" xfId="57" applyFont="1" applyAlignment="1" applyProtection="1">
      <alignment horizontal="left" vertical="center"/>
      <protection/>
    </xf>
    <xf numFmtId="0" fontId="76" fillId="0" borderId="0" xfId="0" applyFont="1" applyAlignment="1">
      <alignment horizontal="left" vertical="center"/>
    </xf>
    <xf numFmtId="181" fontId="7" fillId="35" borderId="11" xfId="0" applyNumberFormat="1" applyFont="1" applyFill="1" applyBorder="1" applyAlignment="1" applyProtection="1">
      <alignment horizontal="right"/>
      <protection locked="0"/>
    </xf>
    <xf numFmtId="181" fontId="0" fillId="0" borderId="27" xfId="0" applyNumberFormat="1" applyFont="1" applyFill="1" applyBorder="1" applyAlignment="1" applyProtection="1" quotePrefix="1">
      <alignment horizontal="right"/>
      <protection hidden="1"/>
    </xf>
    <xf numFmtId="4" fontId="7" fillId="0" borderId="0" xfId="0" applyNumberFormat="1" applyFont="1" applyFill="1" applyBorder="1" applyAlignment="1" applyProtection="1">
      <alignment horizontal="center"/>
      <protection locked="0"/>
    </xf>
    <xf numFmtId="0" fontId="10" fillId="0" borderId="18" xfId="0" applyFont="1" applyBorder="1" applyAlignment="1" applyProtection="1">
      <alignment horizontal="left"/>
      <protection hidden="1"/>
    </xf>
    <xf numFmtId="0" fontId="10" fillId="0" borderId="11" xfId="0" applyFont="1" applyBorder="1" applyAlignment="1" applyProtection="1">
      <alignment/>
      <protection hidden="1"/>
    </xf>
    <xf numFmtId="4" fontId="10" fillId="0" borderId="12" xfId="0" applyNumberFormat="1" applyFont="1" applyBorder="1" applyAlignment="1" applyProtection="1">
      <alignment horizontal="center"/>
      <protection hidden="1"/>
    </xf>
    <xf numFmtId="4" fontId="10" fillId="0" borderId="23" xfId="0" applyNumberFormat="1" applyFont="1" applyBorder="1" applyAlignment="1" applyProtection="1">
      <alignment horizontal="center"/>
      <protection hidden="1"/>
    </xf>
    <xf numFmtId="4" fontId="10" fillId="0" borderId="18" xfId="0" applyNumberFormat="1" applyFont="1" applyBorder="1" applyAlignment="1" applyProtection="1">
      <alignment horizontal="center"/>
      <protection hidden="1"/>
    </xf>
    <xf numFmtId="0" fontId="20" fillId="0" borderId="0" xfId="0" applyFont="1" applyAlignment="1" applyProtection="1">
      <alignment/>
      <protection hidden="1"/>
    </xf>
    <xf numFmtId="0" fontId="77" fillId="0" borderId="0" xfId="0" applyFont="1" applyAlignment="1" applyProtection="1">
      <alignment/>
      <protection hidden="1"/>
    </xf>
    <xf numFmtId="0" fontId="78" fillId="0" borderId="0" xfId="0" applyFont="1" applyAlignment="1" applyProtection="1">
      <alignment/>
      <protection hidden="1"/>
    </xf>
    <xf numFmtId="0" fontId="4" fillId="35" borderId="14" xfId="0" applyNumberFormat="1" applyFont="1" applyFill="1" applyBorder="1" applyAlignment="1" applyProtection="1">
      <alignment/>
      <protection locked="0"/>
    </xf>
    <xf numFmtId="0" fontId="4" fillId="35" borderId="10" xfId="0" applyNumberFormat="1" applyFont="1" applyFill="1" applyBorder="1" applyAlignment="1" applyProtection="1">
      <alignment/>
      <protection locked="0"/>
    </xf>
    <xf numFmtId="169" fontId="4" fillId="35" borderId="11" xfId="0" applyNumberFormat="1" applyFont="1" applyFill="1" applyBorder="1" applyAlignment="1" applyProtection="1">
      <alignment horizontal="right"/>
      <protection locked="0"/>
    </xf>
    <xf numFmtId="0" fontId="4" fillId="35" borderId="11" xfId="0" applyNumberFormat="1" applyFont="1" applyFill="1" applyBorder="1" applyAlignment="1" applyProtection="1">
      <alignment horizontal="right"/>
      <protection locked="0"/>
    </xf>
    <xf numFmtId="170" fontId="4" fillId="35" borderId="11" xfId="0" applyNumberFormat="1" applyFont="1" applyFill="1" applyBorder="1" applyAlignment="1" applyProtection="1">
      <alignment horizontal="right"/>
      <protection locked="0"/>
    </xf>
    <xf numFmtId="49" fontId="4" fillId="35" borderId="11" xfId="0" applyNumberFormat="1" applyFont="1" applyFill="1" applyBorder="1" applyAlignment="1" applyProtection="1">
      <alignment horizontal="right"/>
      <protection locked="0"/>
    </xf>
    <xf numFmtId="0" fontId="4" fillId="35" borderId="13" xfId="0" applyFont="1" applyFill="1" applyBorder="1" applyAlignment="1" applyProtection="1">
      <alignment horizontal="left"/>
      <protection locked="0"/>
    </xf>
    <xf numFmtId="0" fontId="14" fillId="0" borderId="22" xfId="0" applyFont="1" applyBorder="1" applyAlignment="1" applyProtection="1">
      <alignment horizontal="center"/>
      <protection hidden="1"/>
    </xf>
    <xf numFmtId="0" fontId="14" fillId="0" borderId="14" xfId="0" applyFont="1" applyFill="1" applyBorder="1" applyAlignment="1" applyProtection="1">
      <alignment horizontal="left" wrapText="1"/>
      <protection hidden="1"/>
    </xf>
    <xf numFmtId="0" fontId="14" fillId="0" borderId="13" xfId="0" applyFont="1" applyFill="1" applyBorder="1" applyAlignment="1" applyProtection="1">
      <alignment horizontal="left" wrapText="1"/>
      <protection hidden="1"/>
    </xf>
    <xf numFmtId="0" fontId="14" fillId="0" borderId="10" xfId="0" applyFont="1" applyFill="1" applyBorder="1" applyAlignment="1" applyProtection="1">
      <alignment horizontal="left" wrapText="1"/>
      <protection hidden="1"/>
    </xf>
    <xf numFmtId="0" fontId="20" fillId="0" borderId="0" xfId="0" applyFont="1" applyAlignment="1" applyProtection="1">
      <alignment horizontal="center"/>
      <protection hidden="1"/>
    </xf>
    <xf numFmtId="49" fontId="20" fillId="0" borderId="0" xfId="0" applyNumberFormat="1" applyFont="1" applyAlignment="1" applyProtection="1">
      <alignment horizontal="center"/>
      <protection hidden="1"/>
    </xf>
    <xf numFmtId="0" fontId="79" fillId="0" borderId="0" xfId="57" applyFont="1" applyAlignment="1" applyProtection="1">
      <alignment horizontal="left" vertical="center" wrapText="1"/>
      <protection/>
    </xf>
    <xf numFmtId="0" fontId="22" fillId="0" borderId="0" xfId="0" applyFont="1" applyAlignment="1">
      <alignment horizontal="center" vertical="center"/>
    </xf>
    <xf numFmtId="0" fontId="26" fillId="0" borderId="0" xfId="0" applyFont="1" applyAlignment="1">
      <alignment horizontal="left" vertical="center" wrapText="1"/>
    </xf>
    <xf numFmtId="0" fontId="80" fillId="0" borderId="0" xfId="0" applyFont="1" applyAlignment="1">
      <alignment horizontal="left" vertical="center" wrapText="1"/>
    </xf>
    <xf numFmtId="0" fontId="9" fillId="0" borderId="0" xfId="0" applyFont="1" applyAlignment="1" applyProtection="1">
      <alignment horizontal="left" vertical="center"/>
      <protection hidden="1"/>
    </xf>
    <xf numFmtId="0" fontId="9" fillId="0" borderId="22" xfId="0" applyFont="1" applyBorder="1" applyAlignment="1" applyProtection="1">
      <alignment horizontal="left" vertical="center"/>
      <protection hidden="1"/>
    </xf>
    <xf numFmtId="164" fontId="7" fillId="0" borderId="0" xfId="0" applyNumberFormat="1" applyFont="1" applyAlignment="1" applyProtection="1">
      <alignment horizontal="center"/>
      <protection hidden="1"/>
    </xf>
    <xf numFmtId="49" fontId="7" fillId="0" borderId="0" xfId="0" applyNumberFormat="1" applyFont="1" applyAlignment="1" applyProtection="1">
      <alignment horizontal="center"/>
      <protection hidden="1"/>
    </xf>
    <xf numFmtId="0" fontId="7" fillId="0" borderId="0" xfId="0" applyFont="1" applyAlignment="1" applyProtection="1">
      <alignment horizontal="center"/>
      <protection hidden="1"/>
    </xf>
    <xf numFmtId="49" fontId="81" fillId="0" borderId="22" xfId="0" applyNumberFormat="1" applyFont="1" applyBorder="1" applyAlignment="1" applyProtection="1">
      <alignment horizontal="left" vertical="center" wrapText="1"/>
      <protection hidden="1"/>
    </xf>
    <xf numFmtId="0" fontId="13" fillId="0" borderId="14" xfId="0" applyFont="1" applyFill="1" applyBorder="1" applyAlignment="1" applyProtection="1">
      <alignment horizontal="left" wrapText="1"/>
      <protection hidden="1"/>
    </xf>
    <xf numFmtId="0" fontId="13" fillId="0" borderId="13" xfId="0" applyFont="1" applyFill="1" applyBorder="1" applyAlignment="1" applyProtection="1">
      <alignment horizontal="left" wrapText="1"/>
      <protection hidden="1"/>
    </xf>
    <xf numFmtId="0" fontId="13" fillId="0" borderId="10" xfId="0" applyFont="1" applyFill="1" applyBorder="1" applyAlignment="1" applyProtection="1">
      <alignment horizontal="left" wrapText="1"/>
      <protection hidden="1"/>
    </xf>
    <xf numFmtId="0" fontId="1" fillId="0" borderId="22" xfId="0" applyFont="1" applyBorder="1" applyAlignment="1" applyProtection="1">
      <alignment horizontal="center"/>
      <protection hidden="1"/>
    </xf>
    <xf numFmtId="0" fontId="1" fillId="0" borderId="26" xfId="0" applyFont="1" applyBorder="1" applyAlignment="1" applyProtection="1">
      <alignment horizontal="center"/>
      <protection hidden="1"/>
    </xf>
    <xf numFmtId="49" fontId="0" fillId="0" borderId="11" xfId="0" applyNumberFormat="1" applyFont="1" applyBorder="1" applyAlignment="1" applyProtection="1">
      <alignment horizontal="center"/>
      <protection hidden="1"/>
    </xf>
    <xf numFmtId="0" fontId="4" fillId="35" borderId="13" xfId="0" applyNumberFormat="1" applyFont="1" applyFill="1" applyBorder="1" applyAlignment="1" applyProtection="1">
      <alignment/>
      <protection locked="0"/>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Hyperlink 2 2" xfId="58"/>
    <cellStyle name="Input" xfId="59"/>
    <cellStyle name="Linked Cell" xfId="60"/>
    <cellStyle name="Neutral" xfId="61"/>
    <cellStyle name="Normal 10" xfId="62"/>
    <cellStyle name="Normal 2" xfId="63"/>
    <cellStyle name="Normal 2 2" xfId="64"/>
    <cellStyle name="Normal 2 2 2" xfId="65"/>
    <cellStyle name="Normal 3" xfId="66"/>
    <cellStyle name="Normal 3 2" xfId="67"/>
    <cellStyle name="Normal 4" xfId="68"/>
    <cellStyle name="Normal 5" xfId="69"/>
    <cellStyle name="Normal 5 2" xfId="70"/>
    <cellStyle name="Normal 6" xfId="71"/>
    <cellStyle name="Normal 8 2" xfId="72"/>
    <cellStyle name="Note" xfId="73"/>
    <cellStyle name="Note 2" xfId="74"/>
    <cellStyle name="Output" xfId="75"/>
    <cellStyle name="Percent" xfId="76"/>
    <cellStyle name="Percent 2" xfId="77"/>
    <cellStyle name="Title" xfId="78"/>
    <cellStyle name="Total" xfId="79"/>
    <cellStyle name="Warning Text"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nacha.org/content/ach-network" TargetMode="External" /><Relationship Id="rId2" Type="http://schemas.openxmlformats.org/officeDocument/2006/relationships/hyperlink" Target="mailto:Jennifer.A.Goodwin@ins.nh.gov" TargetMode="External" /><Relationship Id="rId3" Type="http://schemas.openxmlformats.org/officeDocument/2006/relationships/hyperlink" Target="mailto:jennifer.a.goodwin@ins.nh.gov;%20amy.j.duhaime@ins.nh.gov"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showGridLines="0" tabSelected="1" workbookViewId="0" topLeftCell="A1">
      <selection activeCell="D19" sqref="D19"/>
    </sheetView>
  </sheetViews>
  <sheetFormatPr defaultColWidth="9.140625" defaultRowHeight="12.75"/>
  <cols>
    <col min="1" max="1" width="4.00390625" style="235" customWidth="1"/>
    <col min="2" max="2" width="15.7109375" style="235" customWidth="1"/>
    <col min="3" max="4" width="60.7109375" style="235" customWidth="1"/>
    <col min="5" max="7" width="50.7109375" style="235" customWidth="1"/>
    <col min="8" max="16384" width="9.140625" style="235" customWidth="1"/>
  </cols>
  <sheetData>
    <row r="1" spans="2:5" ht="18">
      <c r="B1" s="20">
        <f ca="1">NOW()</f>
        <v>44915.61230775463</v>
      </c>
      <c r="C1" s="274" t="s">
        <v>73</v>
      </c>
      <c r="D1" s="274"/>
      <c r="E1" s="234"/>
    </row>
    <row r="2" spans="2:5" ht="18">
      <c r="B2" s="6" t="s">
        <v>122</v>
      </c>
      <c r="C2" s="274" t="s">
        <v>230</v>
      </c>
      <c r="D2" s="274"/>
      <c r="E2" s="234"/>
    </row>
    <row r="3" spans="2:5" ht="18">
      <c r="B3" s="6" t="s">
        <v>342</v>
      </c>
      <c r="C3" s="275"/>
      <c r="D3" s="275"/>
      <c r="E3" s="234"/>
    </row>
    <row r="4" spans="2:5" ht="18">
      <c r="B4" s="236"/>
      <c r="C4" s="274" t="s">
        <v>74</v>
      </c>
      <c r="D4" s="274"/>
      <c r="E4" s="234"/>
    </row>
    <row r="5" spans="2:5" ht="18">
      <c r="B5" s="236"/>
      <c r="C5" s="275" t="s">
        <v>287</v>
      </c>
      <c r="D5" s="274"/>
      <c r="E5" s="234"/>
    </row>
    <row r="6" spans="2:6" ht="18">
      <c r="B6" s="234"/>
      <c r="C6" s="275" t="s">
        <v>288</v>
      </c>
      <c r="D6" s="275"/>
      <c r="E6" s="237"/>
      <c r="F6" s="238"/>
    </row>
    <row r="7" spans="2:6" ht="18">
      <c r="B7" s="234"/>
      <c r="C7" s="234"/>
      <c r="D7" s="234"/>
      <c r="E7" s="237"/>
      <c r="F7" s="238"/>
    </row>
    <row r="8" spans="2:6" ht="18.75">
      <c r="B8" s="270" t="s">
        <v>231</v>
      </c>
      <c r="C8" s="270"/>
      <c r="D8" s="270"/>
      <c r="E8" s="237"/>
      <c r="F8" s="238"/>
    </row>
    <row r="9" spans="2:6" ht="81.75" customHeight="1">
      <c r="B9" s="271" t="s">
        <v>123</v>
      </c>
      <c r="C9" s="272"/>
      <c r="D9" s="273"/>
      <c r="E9" s="239"/>
      <c r="F9" s="239"/>
    </row>
    <row r="10" spans="2:6" ht="18" customHeight="1">
      <c r="B10" s="233"/>
      <c r="C10" s="234"/>
      <c r="D10" s="234"/>
      <c r="E10" s="237"/>
      <c r="F10" s="238"/>
    </row>
    <row r="11" spans="2:6" ht="18.75">
      <c r="B11" s="241" t="s">
        <v>232</v>
      </c>
      <c r="C11" s="237"/>
      <c r="D11" s="237"/>
      <c r="E11" s="237"/>
      <c r="F11" s="238"/>
    </row>
    <row r="12" spans="1:6" ht="18">
      <c r="A12" s="238"/>
      <c r="B12" s="260" t="s">
        <v>253</v>
      </c>
      <c r="C12" s="234"/>
      <c r="D12" s="234"/>
      <c r="E12" s="237"/>
      <c r="F12" s="238"/>
    </row>
    <row r="13" spans="1:6" ht="18">
      <c r="A13" s="238"/>
      <c r="B13" s="260" t="s">
        <v>252</v>
      </c>
      <c r="C13" s="234"/>
      <c r="D13" s="234"/>
      <c r="E13" s="237"/>
      <c r="F13" s="238"/>
    </row>
    <row r="14" spans="1:6" ht="18">
      <c r="A14" s="238"/>
      <c r="B14" s="260" t="s">
        <v>233</v>
      </c>
      <c r="C14" s="234"/>
      <c r="D14" s="240"/>
      <c r="E14" s="237"/>
      <c r="F14" s="238"/>
    </row>
    <row r="15" spans="1:6" ht="18">
      <c r="A15" s="238"/>
      <c r="B15" s="261" t="s">
        <v>341</v>
      </c>
      <c r="C15" s="234"/>
      <c r="D15" s="234"/>
      <c r="E15" s="237"/>
      <c r="F15" s="238"/>
    </row>
    <row r="16" spans="1:5" ht="18">
      <c r="A16" s="238"/>
      <c r="B16" s="260" t="s">
        <v>335</v>
      </c>
      <c r="C16" s="234"/>
      <c r="D16" s="234"/>
      <c r="E16" s="234"/>
    </row>
    <row r="17" spans="1:5" ht="18">
      <c r="A17" s="238"/>
      <c r="B17" s="260" t="s">
        <v>289</v>
      </c>
      <c r="C17" s="234"/>
      <c r="D17" s="234"/>
      <c r="E17" s="234"/>
    </row>
    <row r="18" spans="1:5" ht="18">
      <c r="A18" s="238"/>
      <c r="B18" s="260" t="s">
        <v>237</v>
      </c>
      <c r="C18" s="234"/>
      <c r="D18" s="234"/>
      <c r="E18" s="234"/>
    </row>
    <row r="19" spans="1:5" ht="18.75">
      <c r="A19" s="238"/>
      <c r="B19" s="262" t="s">
        <v>338</v>
      </c>
      <c r="C19" s="234"/>
      <c r="D19" s="234"/>
      <c r="E19" s="234"/>
    </row>
    <row r="20" spans="1:4" ht="18">
      <c r="A20" s="238"/>
      <c r="B20" s="261" t="s">
        <v>309</v>
      </c>
      <c r="C20" s="234"/>
      <c r="D20" s="234"/>
    </row>
    <row r="21" spans="1:4" ht="18">
      <c r="A21" s="238"/>
      <c r="B21" s="261" t="s">
        <v>310</v>
      </c>
      <c r="C21" s="234"/>
      <c r="D21" s="234"/>
    </row>
    <row r="22" spans="1:4" ht="18">
      <c r="A22" s="238"/>
      <c r="B22" s="260" t="s">
        <v>311</v>
      </c>
      <c r="C22" s="234"/>
      <c r="D22" s="234"/>
    </row>
    <row r="23" spans="1:5" ht="18">
      <c r="A23" s="238"/>
      <c r="B23" s="260" t="s">
        <v>249</v>
      </c>
      <c r="C23" s="234"/>
      <c r="D23" s="234"/>
      <c r="E23" s="234"/>
    </row>
    <row r="24" spans="1:5" ht="18">
      <c r="A24" s="238"/>
      <c r="B24" s="260"/>
      <c r="C24" s="234"/>
      <c r="D24" s="234"/>
      <c r="E24" s="234"/>
    </row>
    <row r="25" spans="1:5" ht="18">
      <c r="A25" s="238"/>
      <c r="B25" s="260" t="s">
        <v>336</v>
      </c>
      <c r="C25" s="234"/>
      <c r="D25" s="234"/>
      <c r="E25" s="234"/>
    </row>
    <row r="26" spans="2:4" ht="18">
      <c r="B26" s="260" t="s">
        <v>343</v>
      </c>
      <c r="C26" s="234"/>
      <c r="D26" s="234"/>
    </row>
    <row r="27" spans="2:4" ht="18">
      <c r="B27" s="260" t="s">
        <v>339</v>
      </c>
      <c r="C27" s="234"/>
      <c r="D27" s="234"/>
    </row>
    <row r="28" spans="2:5" ht="18">
      <c r="B28" s="260"/>
      <c r="C28" s="234"/>
      <c r="D28" s="234"/>
      <c r="E28" s="234"/>
    </row>
    <row r="29" spans="2:5" ht="13.5" customHeight="1">
      <c r="B29" s="233"/>
      <c r="C29" s="234"/>
      <c r="D29" s="234"/>
      <c r="E29" s="234"/>
    </row>
    <row r="30" spans="2:5" ht="18.75">
      <c r="B30" s="241" t="s">
        <v>234</v>
      </c>
      <c r="C30" s="234"/>
      <c r="D30" s="234"/>
      <c r="E30" s="234"/>
    </row>
    <row r="31" spans="1:5" ht="18">
      <c r="A31" s="238"/>
      <c r="B31" s="260" t="s">
        <v>251</v>
      </c>
      <c r="C31" s="234"/>
      <c r="D31" s="234"/>
      <c r="E31" s="234"/>
    </row>
    <row r="32" spans="1:5" ht="18">
      <c r="A32" s="238"/>
      <c r="B32" s="260" t="s">
        <v>340</v>
      </c>
      <c r="C32" s="234"/>
      <c r="D32" s="234"/>
      <c r="E32" s="234"/>
    </row>
    <row r="33" spans="1:5" ht="18">
      <c r="A33" s="238"/>
      <c r="B33" s="260" t="s">
        <v>290</v>
      </c>
      <c r="C33" s="234"/>
      <c r="D33" s="234"/>
      <c r="E33" s="234"/>
    </row>
    <row r="34" spans="1:5" ht="13.5" customHeight="1">
      <c r="A34" s="238"/>
      <c r="B34" s="260"/>
      <c r="C34" s="234"/>
      <c r="D34" s="234"/>
      <c r="E34" s="234"/>
    </row>
    <row r="35" spans="1:5" ht="18">
      <c r="A35" s="238"/>
      <c r="B35" s="260" t="s">
        <v>248</v>
      </c>
      <c r="C35" s="234"/>
      <c r="D35" s="234"/>
      <c r="E35" s="234"/>
    </row>
    <row r="36" spans="1:5" ht="18">
      <c r="A36" s="238"/>
      <c r="B36" s="260" t="s">
        <v>235</v>
      </c>
      <c r="C36" s="234"/>
      <c r="D36" s="234"/>
      <c r="E36" s="234"/>
    </row>
    <row r="37" spans="1:5" ht="14.25" customHeight="1">
      <c r="A37" s="238"/>
      <c r="B37" s="260"/>
      <c r="C37" s="234"/>
      <c r="D37" s="234"/>
      <c r="E37" s="234"/>
    </row>
    <row r="38" spans="1:5" ht="18">
      <c r="A38" s="238"/>
      <c r="B38" s="260" t="s">
        <v>254</v>
      </c>
      <c r="C38" s="234"/>
      <c r="D38" s="234"/>
      <c r="E38" s="234"/>
    </row>
    <row r="39" spans="1:5" ht="20.25" customHeight="1">
      <c r="A39" s="238"/>
      <c r="B39" s="260" t="s">
        <v>291</v>
      </c>
      <c r="C39" s="234"/>
      <c r="D39" s="234"/>
      <c r="E39" s="234"/>
    </row>
    <row r="40" spans="2:5" ht="18.75">
      <c r="B40" s="233"/>
      <c r="C40" s="234"/>
      <c r="D40" s="234"/>
      <c r="E40" s="234"/>
    </row>
    <row r="41" spans="2:5" ht="18">
      <c r="B41" s="234"/>
      <c r="C41" s="234"/>
      <c r="D41" s="234"/>
      <c r="E41" s="234"/>
    </row>
    <row r="42" spans="2:5" ht="18">
      <c r="B42" s="234"/>
      <c r="C42" s="234"/>
      <c r="D42" s="234"/>
      <c r="E42" s="234"/>
    </row>
    <row r="43" spans="2:5" ht="18">
      <c r="B43" s="234"/>
      <c r="C43" s="234"/>
      <c r="D43" s="234"/>
      <c r="E43" s="234"/>
    </row>
    <row r="44" spans="2:5" ht="18">
      <c r="B44" s="234"/>
      <c r="C44" s="234"/>
      <c r="D44" s="234"/>
      <c r="E44" s="234"/>
    </row>
    <row r="45" spans="2:5" ht="18">
      <c r="B45" s="234"/>
      <c r="C45" s="234"/>
      <c r="D45" s="234"/>
      <c r="E45" s="234"/>
    </row>
    <row r="46" spans="2:5" ht="18">
      <c r="B46" s="234"/>
      <c r="C46" s="234"/>
      <c r="D46" s="234"/>
      <c r="E46" s="234"/>
    </row>
    <row r="47" spans="2:5" ht="18">
      <c r="B47" s="234"/>
      <c r="C47" s="234"/>
      <c r="D47" s="234"/>
      <c r="E47" s="234"/>
    </row>
    <row r="48" spans="2:5" ht="18">
      <c r="B48" s="234"/>
      <c r="C48" s="234"/>
      <c r="D48" s="234"/>
      <c r="E48" s="234"/>
    </row>
    <row r="49" spans="2:5" ht="18">
      <c r="B49" s="234"/>
      <c r="C49" s="234"/>
      <c r="D49" s="234"/>
      <c r="E49" s="234"/>
    </row>
    <row r="50" spans="2:5" ht="18">
      <c r="B50" s="234"/>
      <c r="C50" s="234"/>
      <c r="D50" s="234"/>
      <c r="E50" s="234"/>
    </row>
    <row r="51" spans="2:5" ht="18">
      <c r="B51" s="234"/>
      <c r="C51" s="234"/>
      <c r="D51" s="234"/>
      <c r="E51" s="234"/>
    </row>
    <row r="52" spans="2:5" ht="18">
      <c r="B52" s="234"/>
      <c r="C52" s="234"/>
      <c r="D52" s="234"/>
      <c r="E52" s="234"/>
    </row>
    <row r="53" spans="2:5" ht="18">
      <c r="B53" s="234"/>
      <c r="C53" s="234"/>
      <c r="D53" s="234"/>
      <c r="E53" s="234"/>
    </row>
  </sheetData>
  <sheetProtection password="D313" sheet="1"/>
  <mergeCells count="8">
    <mergeCell ref="B8:D8"/>
    <mergeCell ref="B9:D9"/>
    <mergeCell ref="C1:D1"/>
    <mergeCell ref="C2:D2"/>
    <mergeCell ref="C3:D3"/>
    <mergeCell ref="C4:D4"/>
    <mergeCell ref="C5:D5"/>
    <mergeCell ref="C6:D6"/>
  </mergeCells>
  <printOptions/>
  <pageMargins left="0.5" right="0.5" top="0.75" bottom="0.75" header="0.5" footer="0.5"/>
  <pageSetup fitToHeight="1" fitToWidth="1" horizontalDpi="600" verticalDpi="600" orientation="landscape" scale="67" r:id="rId2"/>
  <headerFooter alignWithMargins="0">
    <oddFooter xml:space="preserve">&amp;C&amp;A  </oddFooter>
  </headerFooter>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E42"/>
  <sheetViews>
    <sheetView zoomScalePageLayoutView="0" workbookViewId="0" topLeftCell="A17">
      <selection activeCell="A42" sqref="A42:E42"/>
    </sheetView>
  </sheetViews>
  <sheetFormatPr defaultColWidth="9.140625" defaultRowHeight="12.75"/>
  <cols>
    <col min="1" max="1" width="14.8515625" style="242" customWidth="1"/>
    <col min="2" max="2" width="63.00390625" style="242" bestFit="1" customWidth="1"/>
    <col min="3" max="3" width="22.7109375" style="242" customWidth="1"/>
    <col min="4" max="4" width="15.7109375" style="242" customWidth="1"/>
    <col min="5" max="5" width="26.00390625" style="242" bestFit="1" customWidth="1"/>
    <col min="6" max="6" width="14.8515625" style="242" bestFit="1" customWidth="1"/>
    <col min="7" max="16384" width="9.140625" style="242" customWidth="1"/>
  </cols>
  <sheetData>
    <row r="1" spans="1:4" ht="15.75" customHeight="1">
      <c r="A1" s="277" t="s">
        <v>334</v>
      </c>
      <c r="B1" s="277"/>
      <c r="C1" s="277"/>
      <c r="D1" s="277"/>
    </row>
    <row r="2" spans="1:4" ht="15.75" customHeight="1">
      <c r="A2" s="277" t="s">
        <v>255</v>
      </c>
      <c r="B2" s="277"/>
      <c r="C2" s="277"/>
      <c r="D2" s="277"/>
    </row>
    <row r="3" spans="1:4" ht="15.75" customHeight="1">
      <c r="A3" s="277" t="s">
        <v>256</v>
      </c>
      <c r="B3" s="277"/>
      <c r="C3" s="277"/>
      <c r="D3" s="277"/>
    </row>
    <row r="4" ht="10.5" customHeight="1">
      <c r="A4" s="243"/>
    </row>
    <row r="5" ht="15.75">
      <c r="A5" s="244" t="s">
        <v>282</v>
      </c>
    </row>
    <row r="6" ht="15.75">
      <c r="A6" s="245" t="s">
        <v>333</v>
      </c>
    </row>
    <row r="7" ht="15.75">
      <c r="A7" s="243"/>
    </row>
    <row r="8" ht="15.75">
      <c r="A8" s="244" t="s">
        <v>257</v>
      </c>
    </row>
    <row r="9" spans="1:5" ht="35.25" customHeight="1">
      <c r="A9" s="278" t="s">
        <v>258</v>
      </c>
      <c r="B9" s="278"/>
      <c r="C9" s="278"/>
      <c r="D9" s="278"/>
      <c r="E9" s="278"/>
    </row>
    <row r="10" ht="15.75">
      <c r="A10" s="245" t="s">
        <v>259</v>
      </c>
    </row>
    <row r="11" spans="1:3" ht="15.75">
      <c r="A11" s="246"/>
      <c r="B11" s="247" t="s">
        <v>260</v>
      </c>
      <c r="C11" s="247" t="s">
        <v>261</v>
      </c>
    </row>
    <row r="12" spans="1:3" ht="15.75">
      <c r="A12" s="246"/>
      <c r="B12" s="247" t="s">
        <v>262</v>
      </c>
      <c r="C12" s="247" t="s">
        <v>277</v>
      </c>
    </row>
    <row r="13" spans="2:3" ht="15.75">
      <c r="B13" s="245" t="s">
        <v>263</v>
      </c>
      <c r="C13" s="247" t="s">
        <v>264</v>
      </c>
    </row>
    <row r="14" spans="1:3" ht="15.75">
      <c r="A14" s="246"/>
      <c r="B14" s="247" t="s">
        <v>265</v>
      </c>
      <c r="C14" s="247" t="s">
        <v>266</v>
      </c>
    </row>
    <row r="15" ht="9.75" customHeight="1">
      <c r="A15" s="245"/>
    </row>
    <row r="16" ht="15.75">
      <c r="A16" s="244" t="s">
        <v>267</v>
      </c>
    </row>
    <row r="17" ht="15.75">
      <c r="A17" s="245" t="s">
        <v>268</v>
      </c>
    </row>
    <row r="18" ht="15.75">
      <c r="A18" s="245"/>
    </row>
    <row r="19" ht="15.75">
      <c r="A19" s="244" t="s">
        <v>269</v>
      </c>
    </row>
    <row r="20" ht="8.25" customHeight="1">
      <c r="A20" s="245"/>
    </row>
    <row r="21" ht="15.75">
      <c r="A21" s="248" t="s">
        <v>270</v>
      </c>
    </row>
    <row r="22" spans="1:5" ht="38.25" customHeight="1">
      <c r="A22" s="279" t="s">
        <v>331</v>
      </c>
      <c r="B22" s="279"/>
      <c r="C22" s="279"/>
      <c r="D22" s="279"/>
      <c r="E22" s="279"/>
    </row>
    <row r="23" spans="1:5" ht="39" customHeight="1">
      <c r="A23" s="278" t="s">
        <v>337</v>
      </c>
      <c r="B23" s="278"/>
      <c r="C23" s="278"/>
      <c r="D23" s="278"/>
      <c r="E23" s="278"/>
    </row>
    <row r="24" ht="15.75">
      <c r="A24" s="245" t="s">
        <v>283</v>
      </c>
    </row>
    <row r="25" ht="15.75">
      <c r="A25" s="245" t="s">
        <v>271</v>
      </c>
    </row>
    <row r="26" ht="15.75">
      <c r="A26" s="245"/>
    </row>
    <row r="27" ht="15">
      <c r="A27" s="250" t="s">
        <v>272</v>
      </c>
    </row>
    <row r="28" ht="15.75">
      <c r="A28" s="249"/>
    </row>
    <row r="29" ht="15.75">
      <c r="A29" s="248" t="s">
        <v>273</v>
      </c>
    </row>
    <row r="30" ht="15.75">
      <c r="A30" s="245" t="s">
        <v>284</v>
      </c>
    </row>
    <row r="31" ht="15.75">
      <c r="A31" s="245"/>
    </row>
    <row r="32" ht="15.75">
      <c r="A32" s="248" t="s">
        <v>285</v>
      </c>
    </row>
    <row r="33" spans="1:5" ht="33.75" customHeight="1">
      <c r="A33" s="278" t="s">
        <v>337</v>
      </c>
      <c r="B33" s="278"/>
      <c r="C33" s="278"/>
      <c r="D33" s="278"/>
      <c r="E33" s="278"/>
    </row>
    <row r="34" ht="15.75">
      <c r="A34" s="245" t="s">
        <v>283</v>
      </c>
    </row>
    <row r="35" ht="15.75">
      <c r="A35" s="245"/>
    </row>
    <row r="36" ht="15.75">
      <c r="A36" s="251" t="s">
        <v>274</v>
      </c>
    </row>
    <row r="37" ht="15.75">
      <c r="A37" s="245" t="s">
        <v>275</v>
      </c>
    </row>
    <row r="38" ht="15.75">
      <c r="A38" s="245" t="s">
        <v>332</v>
      </c>
    </row>
    <row r="39" spans="1:5" ht="15.75">
      <c r="A39" s="278" t="s">
        <v>276</v>
      </c>
      <c r="B39" s="278"/>
      <c r="C39" s="278"/>
      <c r="D39" s="278"/>
      <c r="E39" s="278"/>
    </row>
    <row r="41" ht="15.75">
      <c r="A41" s="248" t="s">
        <v>286</v>
      </c>
    </row>
    <row r="42" spans="1:5" ht="15.75" customHeight="1">
      <c r="A42" s="276" t="s">
        <v>308</v>
      </c>
      <c r="B42" s="276"/>
      <c r="C42" s="276"/>
      <c r="D42" s="276"/>
      <c r="E42" s="276"/>
    </row>
  </sheetData>
  <sheetProtection password="D313" sheet="1"/>
  <mergeCells count="9">
    <mergeCell ref="A42:E42"/>
    <mergeCell ref="A1:D1"/>
    <mergeCell ref="A2:D2"/>
    <mergeCell ref="A3:D3"/>
    <mergeCell ref="A9:E9"/>
    <mergeCell ref="A23:E23"/>
    <mergeCell ref="A33:E33"/>
    <mergeCell ref="A39:E39"/>
    <mergeCell ref="A22:E22"/>
  </mergeCells>
  <hyperlinks>
    <hyperlink ref="A27" r:id="rId1" display="https://www.nacha.org/content/ach-network"/>
    <hyperlink ref="A22" r:id="rId2" display="mailto:Jennifer.A.Goodwin@ins.nh.gov"/>
    <hyperlink ref="A42:E42" r:id="rId3" display="For ACH Credit or Wire Transfer instructions, email: Jennifer.A.Goodwin@ins.nh.gov and Amy.J.Duhaime@ins.nh.gov"/>
  </hyperlinks>
  <printOptions/>
  <pageMargins left="0.7" right="0.7" top="0.75" bottom="0.75" header="0.3" footer="0.3"/>
  <pageSetup fitToHeight="0" fitToWidth="1" horizontalDpi="600" verticalDpi="600" orientation="portrait" scale="64" r:id="rId4"/>
  <headerFooter>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81"/>
  <sheetViews>
    <sheetView showGridLines="0" zoomScalePageLayoutView="0" workbookViewId="0" topLeftCell="A1">
      <selection activeCell="E12" sqref="E12"/>
    </sheetView>
  </sheetViews>
  <sheetFormatPr defaultColWidth="9.140625" defaultRowHeight="12.75"/>
  <cols>
    <col min="1" max="1" width="20.7109375" style="0" customWidth="1"/>
    <col min="2" max="2" width="15.7109375" style="0" customWidth="1"/>
    <col min="3" max="3" width="60.7109375" style="0" customWidth="1"/>
    <col min="4" max="4" width="15.7109375" style="0" customWidth="1"/>
    <col min="5" max="5" width="19.140625" style="0" customWidth="1"/>
    <col min="6" max="6" width="0.13671875" style="0" hidden="1" customWidth="1"/>
    <col min="8" max="8" width="19.8515625" style="0" customWidth="1"/>
  </cols>
  <sheetData>
    <row r="1" spans="1:9" ht="15.75">
      <c r="A1" s="20">
        <f ca="1">NOW()</f>
        <v>44915.61230775463</v>
      </c>
      <c r="B1" s="20"/>
      <c r="C1" s="284" t="s">
        <v>73</v>
      </c>
      <c r="D1" s="284"/>
      <c r="E1" s="9"/>
      <c r="F1" s="50">
        <v>45000</v>
      </c>
      <c r="G1" s="9"/>
      <c r="H1" s="9"/>
      <c r="I1" s="9"/>
    </row>
    <row r="2" spans="1:9" ht="15.75">
      <c r="A2" s="6" t="s">
        <v>122</v>
      </c>
      <c r="B2" s="6"/>
      <c r="C2" s="284" t="s">
        <v>96</v>
      </c>
      <c r="D2" s="284"/>
      <c r="E2" s="9"/>
      <c r="F2" s="9" t="s">
        <v>87</v>
      </c>
      <c r="G2" s="9"/>
      <c r="H2" s="9"/>
      <c r="I2" s="9"/>
    </row>
    <row r="3" spans="1:9" ht="15.75">
      <c r="A3" s="6" t="s">
        <v>312</v>
      </c>
      <c r="B3" s="6"/>
      <c r="C3" s="283"/>
      <c r="D3" s="283"/>
      <c r="E3" s="9"/>
      <c r="F3" s="9" t="s">
        <v>88</v>
      </c>
      <c r="G3" s="9"/>
      <c r="H3" s="9"/>
      <c r="I3" s="9"/>
    </row>
    <row r="4" spans="1:9" ht="15.75">
      <c r="A4" s="10"/>
      <c r="B4" s="10"/>
      <c r="C4" s="282" t="s">
        <v>88</v>
      </c>
      <c r="D4" s="282"/>
      <c r="E4" s="9"/>
      <c r="F4" s="9"/>
      <c r="G4" s="9"/>
      <c r="H4" s="9"/>
      <c r="I4" s="9"/>
    </row>
    <row r="5" spans="1:9" ht="15" customHeight="1">
      <c r="A5" s="10"/>
      <c r="B5" s="10"/>
      <c r="C5" s="282" t="s">
        <v>70</v>
      </c>
      <c r="D5" s="282"/>
      <c r="E5" s="9"/>
      <c r="F5" s="50"/>
      <c r="G5" s="9"/>
      <c r="H5" s="9"/>
      <c r="I5" s="9"/>
    </row>
    <row r="6" spans="1:11" ht="15.75">
      <c r="A6" s="13"/>
      <c r="B6" s="13"/>
      <c r="C6" s="282" t="s">
        <v>71</v>
      </c>
      <c r="D6" s="282"/>
      <c r="E6" s="13"/>
      <c r="F6" s="9"/>
      <c r="G6" s="9"/>
      <c r="H6" s="9"/>
      <c r="I6" s="9"/>
      <c r="K6" s="1"/>
    </row>
    <row r="7" spans="1:11" ht="15.75">
      <c r="A7" s="13"/>
      <c r="B7" s="13"/>
      <c r="C7" s="282" t="s">
        <v>72</v>
      </c>
      <c r="D7" s="282"/>
      <c r="E7" s="13"/>
      <c r="F7" s="9"/>
      <c r="G7" s="9"/>
      <c r="H7" s="9"/>
      <c r="I7" s="9"/>
      <c r="K7" s="1"/>
    </row>
    <row r="8" spans="1:9" ht="15.75">
      <c r="A8" s="13"/>
      <c r="B8" s="13"/>
      <c r="C8" s="283" t="s">
        <v>288</v>
      </c>
      <c r="D8" s="283"/>
      <c r="E8" s="13"/>
      <c r="F8" s="9"/>
      <c r="G8" s="9"/>
      <c r="H8" s="9"/>
      <c r="I8" s="9"/>
    </row>
    <row r="9" spans="1:9" ht="15.75">
      <c r="A9" s="13"/>
      <c r="B9" s="13"/>
      <c r="C9" s="13"/>
      <c r="D9" s="21"/>
      <c r="E9" s="13"/>
      <c r="F9" s="9"/>
      <c r="G9" s="9"/>
      <c r="H9" s="9"/>
      <c r="I9" s="9"/>
    </row>
    <row r="10" spans="1:9" ht="15.75">
      <c r="A10" s="21"/>
      <c r="B10" s="21"/>
      <c r="C10" s="284" t="s">
        <v>74</v>
      </c>
      <c r="D10" s="284"/>
      <c r="E10" s="13"/>
      <c r="F10" s="9"/>
      <c r="G10" s="9"/>
      <c r="H10" s="9"/>
      <c r="I10" s="9"/>
    </row>
    <row r="11" spans="1:9" ht="15.75">
      <c r="A11" s="21"/>
      <c r="B11" s="21"/>
      <c r="C11" s="284" t="s">
        <v>292</v>
      </c>
      <c r="D11" s="284"/>
      <c r="E11" s="13"/>
      <c r="F11" s="9"/>
      <c r="G11" s="9"/>
      <c r="H11" s="9"/>
      <c r="I11" s="9"/>
    </row>
    <row r="12" spans="1:9" ht="15">
      <c r="A12" s="13"/>
      <c r="B12" s="13"/>
      <c r="C12" s="22"/>
      <c r="D12" s="229" t="s">
        <v>245</v>
      </c>
      <c r="E12" s="230"/>
      <c r="F12" s="9"/>
      <c r="G12" s="9"/>
      <c r="H12" s="9"/>
      <c r="I12" s="9"/>
    </row>
    <row r="13" spans="1:9" ht="23.25">
      <c r="A13" s="228"/>
      <c r="B13" s="226" t="s">
        <v>244</v>
      </c>
      <c r="C13" s="13"/>
      <c r="D13" s="229" t="s">
        <v>246</v>
      </c>
      <c r="E13" s="230" t="s">
        <v>247</v>
      </c>
      <c r="F13" s="9"/>
      <c r="G13" s="9"/>
      <c r="H13" s="9"/>
      <c r="I13" s="9"/>
    </row>
    <row r="14" spans="1:9" ht="15.75">
      <c r="A14" s="24" t="s">
        <v>75</v>
      </c>
      <c r="B14" s="54"/>
      <c r="C14" s="223"/>
      <c r="D14" s="224"/>
      <c r="E14" s="264"/>
      <c r="F14" s="9"/>
      <c r="G14" s="9"/>
      <c r="H14" s="9"/>
      <c r="I14" s="9"/>
    </row>
    <row r="15" spans="1:9" ht="15.75">
      <c r="A15" s="175" t="s">
        <v>89</v>
      </c>
      <c r="B15" s="176"/>
      <c r="C15" s="263"/>
      <c r="D15" s="292"/>
      <c r="E15" s="264"/>
      <c r="F15" s="12"/>
      <c r="G15" s="12"/>
      <c r="H15" s="12"/>
      <c r="I15" s="12"/>
    </row>
    <row r="16" spans="1:12" ht="15.75">
      <c r="A16" s="24" t="s">
        <v>0</v>
      </c>
      <c r="B16" s="52"/>
      <c r="C16" s="52"/>
      <c r="D16" s="54"/>
      <c r="E16" s="55" t="s">
        <v>1</v>
      </c>
      <c r="F16" s="12"/>
      <c r="G16" s="12"/>
      <c r="H16" s="12"/>
      <c r="I16" s="12"/>
      <c r="J16" s="1"/>
      <c r="K16" s="1"/>
      <c r="L16" s="1"/>
    </row>
    <row r="17" spans="1:12" ht="15.75">
      <c r="A17" s="24" t="s">
        <v>2</v>
      </c>
      <c r="B17" s="52"/>
      <c r="C17" s="52" t="s">
        <v>86</v>
      </c>
      <c r="D17" s="52"/>
      <c r="E17" s="265"/>
      <c r="F17" s="12"/>
      <c r="G17" s="12"/>
      <c r="H17" s="12"/>
      <c r="I17" s="12"/>
      <c r="J17" s="1"/>
      <c r="K17" s="1"/>
      <c r="L17" s="1"/>
    </row>
    <row r="18" spans="1:12" ht="15.75">
      <c r="A18" s="24" t="s">
        <v>3</v>
      </c>
      <c r="B18" s="52"/>
      <c r="C18" s="52"/>
      <c r="D18" s="52"/>
      <c r="E18" s="266"/>
      <c r="F18" s="12"/>
      <c r="G18" s="12"/>
      <c r="H18" s="12"/>
      <c r="I18" s="12"/>
      <c r="J18" s="1"/>
      <c r="K18" s="1"/>
      <c r="L18" s="1"/>
    </row>
    <row r="19" spans="1:12" ht="15.75">
      <c r="A19" s="24" t="s">
        <v>4</v>
      </c>
      <c r="B19" s="52"/>
      <c r="C19" s="52"/>
      <c r="D19" s="52"/>
      <c r="E19" s="267"/>
      <c r="F19" s="12"/>
      <c r="G19" s="12"/>
      <c r="H19" s="12"/>
      <c r="I19" s="12"/>
      <c r="J19" s="1"/>
      <c r="K19" s="1"/>
      <c r="L19" s="1"/>
    </row>
    <row r="20" spans="1:12" ht="15.75">
      <c r="A20" s="24" t="s">
        <v>98</v>
      </c>
      <c r="B20" s="52"/>
      <c r="C20" s="52"/>
      <c r="D20" s="52"/>
      <c r="E20" s="268"/>
      <c r="F20" s="12"/>
      <c r="G20" s="12"/>
      <c r="H20" s="12"/>
      <c r="I20" s="12"/>
      <c r="J20" s="1"/>
      <c r="K20" s="1"/>
      <c r="L20" s="1"/>
    </row>
    <row r="21" spans="1:12" ht="15.75">
      <c r="A21" s="25"/>
      <c r="B21" s="25"/>
      <c r="C21" s="22"/>
      <c r="D21" s="22"/>
      <c r="E21" s="49"/>
      <c r="F21" s="12"/>
      <c r="G21" s="12"/>
      <c r="H21" s="12"/>
      <c r="I21" s="12"/>
      <c r="J21" s="1"/>
      <c r="K21" s="1"/>
      <c r="L21" s="1"/>
    </row>
    <row r="22" spans="1:12" ht="15.75">
      <c r="A22" s="25"/>
      <c r="B22" s="25"/>
      <c r="C22" s="22"/>
      <c r="D22" s="182"/>
      <c r="E22" s="183"/>
      <c r="F22" s="12"/>
      <c r="G22" s="12"/>
      <c r="H22" s="12"/>
      <c r="I22" s="12"/>
      <c r="J22" s="1"/>
      <c r="K22" s="1"/>
      <c r="L22" s="1"/>
    </row>
    <row r="23" spans="1:12" ht="15.75">
      <c r="A23" s="24" t="s">
        <v>83</v>
      </c>
      <c r="B23" s="52"/>
      <c r="C23" s="23"/>
      <c r="D23" s="31" t="s">
        <v>306</v>
      </c>
      <c r="E23" s="252">
        <v>0</v>
      </c>
      <c r="F23" s="12"/>
      <c r="G23" s="12"/>
      <c r="H23" s="12"/>
      <c r="I23" s="12"/>
      <c r="J23" s="1"/>
      <c r="K23" s="1"/>
      <c r="L23" s="1"/>
    </row>
    <row r="24" spans="1:12" ht="15.75">
      <c r="A24" s="25"/>
      <c r="B24" s="25"/>
      <c r="C24" s="22"/>
      <c r="D24" s="31" t="s">
        <v>307</v>
      </c>
      <c r="E24" s="252">
        <v>0</v>
      </c>
      <c r="F24" s="12"/>
      <c r="G24" s="12"/>
      <c r="H24" s="12"/>
      <c r="I24" s="12"/>
      <c r="J24" s="1"/>
      <c r="K24" s="1"/>
      <c r="L24" s="1"/>
    </row>
    <row r="25" spans="1:12" ht="15.75">
      <c r="A25" s="25"/>
      <c r="B25" s="25"/>
      <c r="C25" s="22"/>
      <c r="D25" s="25"/>
      <c r="E25" s="51"/>
      <c r="F25" s="12"/>
      <c r="G25" s="12"/>
      <c r="H25" s="12"/>
      <c r="I25" s="12"/>
      <c r="J25" s="1"/>
      <c r="K25" s="1"/>
      <c r="L25" s="1"/>
    </row>
    <row r="26" spans="1:12" ht="15.75">
      <c r="A26" s="31" t="s">
        <v>293</v>
      </c>
      <c r="B26" s="52"/>
      <c r="C26" s="23"/>
      <c r="D26" s="31" t="s">
        <v>168</v>
      </c>
      <c r="E26" s="116"/>
      <c r="F26" s="12"/>
      <c r="G26" s="12"/>
      <c r="H26" s="12"/>
      <c r="I26" s="12"/>
      <c r="J26" s="1"/>
      <c r="K26" s="1"/>
      <c r="L26" s="1"/>
    </row>
    <row r="27" spans="1:12" ht="15.75">
      <c r="A27" s="31" t="s">
        <v>294</v>
      </c>
      <c r="B27" s="52"/>
      <c r="C27" s="23"/>
      <c r="D27" s="31" t="s">
        <v>168</v>
      </c>
      <c r="E27" s="116"/>
      <c r="F27" s="12"/>
      <c r="G27" s="12"/>
      <c r="H27" s="12"/>
      <c r="I27" s="12"/>
      <c r="J27" s="1"/>
      <c r="K27" s="1"/>
      <c r="L27" s="1"/>
    </row>
    <row r="28" spans="1:12" ht="15.75">
      <c r="A28" s="25"/>
      <c r="B28" s="25"/>
      <c r="C28" s="22"/>
      <c r="D28" s="25"/>
      <c r="E28" s="254"/>
      <c r="F28" s="12"/>
      <c r="G28" s="12"/>
      <c r="H28" s="12"/>
      <c r="I28" s="12"/>
      <c r="J28" s="1"/>
      <c r="K28" s="1"/>
      <c r="L28" s="1"/>
    </row>
    <row r="29" spans="1:12" ht="15.75">
      <c r="A29" s="25"/>
      <c r="B29" s="25"/>
      <c r="C29" s="26" t="s">
        <v>350</v>
      </c>
      <c r="D29" s="25"/>
      <c r="E29" s="51"/>
      <c r="F29" s="12"/>
      <c r="G29" s="12"/>
      <c r="H29" s="12"/>
      <c r="I29" s="12"/>
      <c r="J29" s="1"/>
      <c r="K29" s="1"/>
      <c r="L29" s="1"/>
    </row>
    <row r="30" spans="1:12" ht="14.25">
      <c r="A30" s="280" t="s">
        <v>295</v>
      </c>
      <c r="B30" s="280"/>
      <c r="C30" s="280"/>
      <c r="D30" s="280"/>
      <c r="E30" s="280"/>
      <c r="F30" s="12"/>
      <c r="G30" s="12"/>
      <c r="H30" s="12"/>
      <c r="I30" s="12"/>
      <c r="J30" s="1"/>
      <c r="K30" s="1"/>
      <c r="L30" s="1"/>
    </row>
    <row r="31" spans="1:12" ht="14.25">
      <c r="A31" s="281" t="s">
        <v>296</v>
      </c>
      <c r="B31" s="281"/>
      <c r="C31" s="281"/>
      <c r="D31" s="281"/>
      <c r="E31" s="281"/>
      <c r="F31" s="12"/>
      <c r="G31" s="12"/>
      <c r="H31" s="12"/>
      <c r="I31" s="12"/>
      <c r="J31" s="1"/>
      <c r="K31" s="1"/>
      <c r="L31" s="1"/>
    </row>
    <row r="32" spans="1:9" ht="15">
      <c r="A32" s="27" t="s">
        <v>12</v>
      </c>
      <c r="B32" s="29"/>
      <c r="C32" s="117"/>
      <c r="D32" s="117"/>
      <c r="E32" s="178"/>
      <c r="F32" s="9"/>
      <c r="G32" s="9"/>
      <c r="H32" s="9"/>
      <c r="I32" s="9"/>
    </row>
    <row r="33" spans="1:9" ht="15">
      <c r="A33" s="27" t="s">
        <v>13</v>
      </c>
      <c r="B33" s="29"/>
      <c r="C33" s="117"/>
      <c r="D33" s="117"/>
      <c r="E33" s="178"/>
      <c r="F33" s="9"/>
      <c r="G33" s="9"/>
      <c r="H33" s="9"/>
      <c r="I33" s="9"/>
    </row>
    <row r="34" spans="1:9" ht="15">
      <c r="A34" s="27" t="s">
        <v>78</v>
      </c>
      <c r="B34" s="29"/>
      <c r="C34" s="179"/>
      <c r="D34" s="28" t="s">
        <v>14</v>
      </c>
      <c r="E34" s="29"/>
      <c r="F34" s="9"/>
      <c r="G34" s="9"/>
      <c r="H34" s="9"/>
      <c r="I34" s="9"/>
    </row>
    <row r="35" spans="1:9" ht="15">
      <c r="A35" s="27" t="s">
        <v>15</v>
      </c>
      <c r="B35" s="29"/>
      <c r="C35" s="117"/>
      <c r="D35" s="117"/>
      <c r="E35" s="178"/>
      <c r="F35" s="9"/>
      <c r="G35" s="9"/>
      <c r="H35" s="9"/>
      <c r="I35" s="9"/>
    </row>
    <row r="36" spans="1:9" ht="15">
      <c r="A36" s="27" t="s">
        <v>16</v>
      </c>
      <c r="B36" s="29"/>
      <c r="C36" s="117"/>
      <c r="D36" s="117"/>
      <c r="E36" s="178"/>
      <c r="F36" s="9"/>
      <c r="G36" s="9"/>
      <c r="H36" s="9"/>
      <c r="I36" s="9"/>
    </row>
    <row r="37" spans="1:9" ht="15">
      <c r="A37" s="27" t="s">
        <v>17</v>
      </c>
      <c r="B37" s="28"/>
      <c r="C37" s="28"/>
      <c r="D37" s="28"/>
      <c r="E37" s="29"/>
      <c r="F37" s="9"/>
      <c r="G37" s="9"/>
      <c r="H37" s="9"/>
      <c r="I37" s="9"/>
    </row>
    <row r="38" spans="1:9" ht="15">
      <c r="A38" s="27" t="s">
        <v>297</v>
      </c>
      <c r="B38" s="28"/>
      <c r="C38" s="28"/>
      <c r="D38" s="28"/>
      <c r="E38" s="29"/>
      <c r="F38" s="9"/>
      <c r="G38" s="9"/>
      <c r="H38" s="9"/>
      <c r="I38" s="9"/>
    </row>
    <row r="39" spans="1:9" ht="45" customHeight="1">
      <c r="A39" s="180" t="s">
        <v>351</v>
      </c>
      <c r="B39" s="181"/>
      <c r="C39" s="177" t="s">
        <v>299</v>
      </c>
      <c r="D39" s="184"/>
      <c r="E39" s="185"/>
      <c r="F39" s="9"/>
      <c r="G39" s="9"/>
      <c r="H39" s="9"/>
      <c r="I39" s="9"/>
    </row>
    <row r="40" spans="1:9" ht="45" customHeight="1">
      <c r="A40" s="27" t="s">
        <v>76</v>
      </c>
      <c r="B40" s="28"/>
      <c r="C40" s="117"/>
      <c r="D40" s="117"/>
      <c r="E40" s="178"/>
      <c r="F40" s="9"/>
      <c r="G40" s="9"/>
      <c r="H40" s="9"/>
      <c r="I40" s="9"/>
    </row>
    <row r="41" spans="1:9" ht="15">
      <c r="A41" s="13"/>
      <c r="B41" s="13"/>
      <c r="C41" s="30"/>
      <c r="D41" s="30"/>
      <c r="E41" s="30"/>
      <c r="F41" s="9"/>
      <c r="G41" s="9"/>
      <c r="H41" s="9"/>
      <c r="I41" s="9"/>
    </row>
    <row r="42" spans="1:9" ht="15">
      <c r="A42" s="13"/>
      <c r="B42" s="13"/>
      <c r="C42" s="13"/>
      <c r="D42" s="13"/>
      <c r="E42" s="13"/>
      <c r="F42" s="9"/>
      <c r="G42" s="9"/>
      <c r="H42" s="9"/>
      <c r="I42" s="9"/>
    </row>
    <row r="43" spans="1:9" ht="18.75">
      <c r="A43" s="186" t="s">
        <v>172</v>
      </c>
      <c r="B43" s="25"/>
      <c r="C43" s="41"/>
      <c r="D43" s="41"/>
      <c r="E43" s="41"/>
      <c r="F43" s="9"/>
      <c r="G43" s="9"/>
      <c r="H43" s="9"/>
      <c r="I43" s="9"/>
    </row>
    <row r="44" spans="1:9" ht="15">
      <c r="A44" s="187" t="s">
        <v>173</v>
      </c>
      <c r="B44" s="188"/>
      <c r="C44" s="189" t="s">
        <v>174</v>
      </c>
      <c r="D44" s="187" t="s">
        <v>175</v>
      </c>
      <c r="E44" s="188"/>
      <c r="F44" s="9"/>
      <c r="G44" s="9"/>
      <c r="H44" s="9"/>
      <c r="I44" s="9"/>
    </row>
    <row r="45" spans="1:9" ht="15">
      <c r="A45" s="187" t="s">
        <v>176</v>
      </c>
      <c r="B45" s="188"/>
      <c r="C45" s="210"/>
      <c r="D45" s="211"/>
      <c r="E45" s="212"/>
      <c r="F45" s="9"/>
      <c r="G45" s="9"/>
      <c r="H45" s="9"/>
      <c r="I45" s="9"/>
    </row>
    <row r="46" spans="1:9" ht="15">
      <c r="A46" s="187" t="s">
        <v>177</v>
      </c>
      <c r="B46" s="188"/>
      <c r="C46" s="210"/>
      <c r="D46" s="211"/>
      <c r="E46" s="212"/>
      <c r="F46" s="9"/>
      <c r="G46" s="9"/>
      <c r="H46" s="9"/>
      <c r="I46" s="9"/>
    </row>
    <row r="47" spans="1:9" ht="15">
      <c r="A47" s="13"/>
      <c r="B47" s="13"/>
      <c r="C47" s="13"/>
      <c r="D47" s="13"/>
      <c r="E47" s="13"/>
      <c r="F47" s="9"/>
      <c r="G47" s="9"/>
      <c r="H47" s="9"/>
      <c r="I47" s="9"/>
    </row>
    <row r="48" spans="1:9" ht="15">
      <c r="A48" s="13"/>
      <c r="B48" s="13"/>
      <c r="C48" s="13"/>
      <c r="D48" s="13"/>
      <c r="E48" s="13"/>
      <c r="F48" s="9"/>
      <c r="G48" s="9"/>
      <c r="H48" s="9"/>
      <c r="I48" s="9"/>
    </row>
    <row r="49" spans="1:9" ht="15">
      <c r="A49" s="32" t="s">
        <v>8</v>
      </c>
      <c r="B49" s="32"/>
      <c r="C49" s="22"/>
      <c r="D49" s="13"/>
      <c r="E49" s="13"/>
      <c r="F49" s="9"/>
      <c r="G49" s="9"/>
      <c r="H49" s="9"/>
      <c r="I49" s="9"/>
    </row>
    <row r="50" spans="1:9" ht="15">
      <c r="A50" s="32" t="s">
        <v>241</v>
      </c>
      <c r="B50" s="32"/>
      <c r="C50" s="22"/>
      <c r="D50" s="13"/>
      <c r="E50" s="13"/>
      <c r="F50" s="9"/>
      <c r="G50" s="9"/>
      <c r="H50" s="9"/>
      <c r="I50" s="9"/>
    </row>
    <row r="51" spans="1:9" ht="15.75">
      <c r="A51" s="24" t="s">
        <v>9</v>
      </c>
      <c r="B51" s="54"/>
      <c r="C51" s="269"/>
      <c r="D51" s="117"/>
      <c r="E51" s="178"/>
      <c r="F51" s="9"/>
      <c r="G51" s="9"/>
      <c r="H51" s="9"/>
      <c r="I51" s="9"/>
    </row>
    <row r="52" spans="1:9" ht="15.75">
      <c r="A52" s="24" t="s">
        <v>77</v>
      </c>
      <c r="B52" s="54"/>
      <c r="C52" s="117"/>
      <c r="D52" s="117"/>
      <c r="E52" s="178"/>
      <c r="F52" s="9"/>
      <c r="G52" s="9"/>
      <c r="H52" s="9"/>
      <c r="I52" s="9"/>
    </row>
    <row r="53" spans="1:9" ht="15.75">
      <c r="A53" s="24" t="s">
        <v>10</v>
      </c>
      <c r="B53" s="54"/>
      <c r="C53" s="117"/>
      <c r="D53" s="117"/>
      <c r="E53" s="178"/>
      <c r="F53" s="9"/>
      <c r="G53" s="9"/>
      <c r="H53" s="9"/>
      <c r="I53" s="9"/>
    </row>
    <row r="54" spans="1:9" ht="15.75">
      <c r="A54" s="24" t="s">
        <v>11</v>
      </c>
      <c r="B54" s="54"/>
      <c r="C54" s="117"/>
      <c r="D54" s="117"/>
      <c r="E54" s="178"/>
      <c r="F54" s="9"/>
      <c r="G54" s="9"/>
      <c r="H54" s="9"/>
      <c r="I54" s="9"/>
    </row>
    <row r="55" spans="1:9" ht="15.75">
      <c r="A55" s="25"/>
      <c r="B55" s="25"/>
      <c r="C55" s="41"/>
      <c r="D55" s="22"/>
      <c r="E55" s="13"/>
      <c r="F55" s="9"/>
      <c r="G55" s="9"/>
      <c r="H55" s="9"/>
      <c r="I55" s="9"/>
    </row>
    <row r="56" spans="1:9" ht="15">
      <c r="A56" s="48" t="s">
        <v>82</v>
      </c>
      <c r="B56" s="48"/>
      <c r="C56" s="13"/>
      <c r="D56" s="13"/>
      <c r="E56" s="13"/>
      <c r="F56" s="9"/>
      <c r="G56" s="9"/>
      <c r="H56" s="9"/>
      <c r="I56" s="9"/>
    </row>
    <row r="57" spans="1:9" ht="15">
      <c r="A57" s="48" t="s">
        <v>298</v>
      </c>
      <c r="B57" s="48"/>
      <c r="C57" s="13"/>
      <c r="D57" s="13"/>
      <c r="E57" s="13"/>
      <c r="F57" s="9"/>
      <c r="G57" s="9"/>
      <c r="H57" s="9"/>
      <c r="I57" s="9"/>
    </row>
    <row r="58" spans="1:9" ht="15">
      <c r="A58" s="48"/>
      <c r="B58" s="48"/>
      <c r="C58" s="13"/>
      <c r="D58" s="13"/>
      <c r="E58" s="13"/>
      <c r="F58" s="9"/>
      <c r="G58" s="9"/>
      <c r="H58" s="9"/>
      <c r="I58" s="9"/>
    </row>
    <row r="59" spans="1:9" ht="15">
      <c r="A59" s="48"/>
      <c r="B59" s="48"/>
      <c r="C59" s="13"/>
      <c r="D59" s="13"/>
      <c r="E59" s="13"/>
      <c r="F59" s="9"/>
      <c r="G59" s="9"/>
      <c r="H59" s="9"/>
      <c r="I59" s="9"/>
    </row>
    <row r="60" spans="1:9" ht="15">
      <c r="A60" s="48"/>
      <c r="B60" s="48"/>
      <c r="C60" s="13"/>
      <c r="D60" s="13"/>
      <c r="E60" s="13"/>
      <c r="F60" s="9"/>
      <c r="G60" s="9"/>
      <c r="H60" s="9"/>
      <c r="I60" s="9"/>
    </row>
    <row r="61" spans="1:9" ht="15">
      <c r="A61" s="48"/>
      <c r="B61" s="48"/>
      <c r="C61" s="13"/>
      <c r="D61" s="13"/>
      <c r="E61" s="13"/>
      <c r="F61" s="9"/>
      <c r="G61" s="9"/>
      <c r="H61" s="9"/>
      <c r="I61" s="9"/>
    </row>
    <row r="62" spans="1:9" ht="15">
      <c r="A62" s="48"/>
      <c r="B62" s="48"/>
      <c r="C62" s="13"/>
      <c r="D62" s="13"/>
      <c r="E62" s="13"/>
      <c r="F62" s="9"/>
      <c r="G62" s="9"/>
      <c r="H62" s="9"/>
      <c r="I62" s="9"/>
    </row>
    <row r="63" spans="1:9" ht="15">
      <c r="A63" s="48"/>
      <c r="B63" s="48"/>
      <c r="C63" s="13"/>
      <c r="D63" s="13"/>
      <c r="E63" s="13"/>
      <c r="F63" s="9"/>
      <c r="G63" s="9"/>
      <c r="H63" s="9"/>
      <c r="I63" s="9"/>
    </row>
    <row r="64" spans="1:9" ht="15">
      <c r="A64" s="48"/>
      <c r="B64" s="48"/>
      <c r="C64" s="13"/>
      <c r="D64" s="13"/>
      <c r="E64" s="13"/>
      <c r="F64" s="9"/>
      <c r="G64" s="9"/>
      <c r="H64" s="9"/>
      <c r="I64" s="9"/>
    </row>
    <row r="65" spans="1:9" ht="15">
      <c r="A65" s="48"/>
      <c r="B65" s="48"/>
      <c r="C65" s="13"/>
      <c r="D65" s="13"/>
      <c r="E65" s="13"/>
      <c r="F65" s="9"/>
      <c r="G65" s="9"/>
      <c r="H65" s="9"/>
      <c r="I65" s="9"/>
    </row>
    <row r="66" spans="1:9" ht="15">
      <c r="A66" s="48"/>
      <c r="B66" s="48"/>
      <c r="C66" s="13"/>
      <c r="D66" s="13"/>
      <c r="E66" s="13"/>
      <c r="F66" s="9"/>
      <c r="G66" s="9"/>
      <c r="H66" s="9"/>
      <c r="I66" s="9"/>
    </row>
    <row r="67" spans="1:9" ht="15">
      <c r="A67" s="48"/>
      <c r="B67" s="48"/>
      <c r="C67" s="13"/>
      <c r="D67" s="13"/>
      <c r="E67" s="13"/>
      <c r="F67" s="9"/>
      <c r="G67" s="9"/>
      <c r="H67" s="9"/>
      <c r="I67" s="9"/>
    </row>
    <row r="68" spans="1:9" ht="15">
      <c r="A68" s="48"/>
      <c r="B68" s="48"/>
      <c r="C68" s="13"/>
      <c r="D68" s="13"/>
      <c r="E68" s="13"/>
      <c r="F68" s="9"/>
      <c r="G68" s="9"/>
      <c r="H68" s="9"/>
      <c r="I68" s="9"/>
    </row>
    <row r="69" spans="1:9" ht="15.75">
      <c r="A69" s="26"/>
      <c r="B69" s="26"/>
      <c r="C69" s="13"/>
      <c r="D69" s="13"/>
      <c r="E69" s="13"/>
      <c r="F69" s="9"/>
      <c r="G69" s="9"/>
      <c r="H69" s="9"/>
      <c r="I69" s="9"/>
    </row>
    <row r="70" spans="1:9" ht="15">
      <c r="A70" s="13"/>
      <c r="B70" s="13"/>
      <c r="C70" s="13"/>
      <c r="D70" s="13"/>
      <c r="E70" s="13"/>
      <c r="F70" s="9"/>
      <c r="G70" s="9"/>
      <c r="H70" s="9"/>
      <c r="I70" s="9"/>
    </row>
    <row r="71" spans="1:9" ht="15">
      <c r="A71" s="13"/>
      <c r="B71" s="13"/>
      <c r="C71" s="13"/>
      <c r="D71" s="13"/>
      <c r="E71" s="13"/>
      <c r="F71" s="9"/>
      <c r="G71" s="9"/>
      <c r="H71" s="9"/>
      <c r="I71" s="9"/>
    </row>
    <row r="72" spans="1:9" ht="15">
      <c r="A72" s="13"/>
      <c r="B72" s="13"/>
      <c r="C72" s="13"/>
      <c r="D72" s="13"/>
      <c r="E72" s="13"/>
      <c r="F72" s="9"/>
      <c r="G72" s="9"/>
      <c r="H72" s="9"/>
      <c r="I72" s="9"/>
    </row>
    <row r="73" spans="1:9" ht="15">
      <c r="A73" s="13"/>
      <c r="B73" s="13"/>
      <c r="C73" s="13"/>
      <c r="D73" s="13"/>
      <c r="E73" s="13"/>
      <c r="F73" s="9"/>
      <c r="G73" s="9"/>
      <c r="H73" s="9"/>
      <c r="I73" s="9"/>
    </row>
    <row r="74" spans="1:9" ht="15">
      <c r="A74" s="13"/>
      <c r="B74" s="13"/>
      <c r="C74" s="13"/>
      <c r="D74" s="13"/>
      <c r="E74" s="13"/>
      <c r="F74" s="9"/>
      <c r="G74" s="9"/>
      <c r="H74" s="9"/>
      <c r="I74" s="9"/>
    </row>
    <row r="75" spans="1:9" ht="15">
      <c r="A75" s="13"/>
      <c r="B75" s="13"/>
      <c r="C75" s="13"/>
      <c r="D75" s="13"/>
      <c r="E75" s="13"/>
      <c r="F75" s="9"/>
      <c r="G75" s="9"/>
      <c r="H75" s="9"/>
      <c r="I75" s="9"/>
    </row>
    <row r="76" spans="1:9" ht="15">
      <c r="A76" s="13"/>
      <c r="B76" s="13"/>
      <c r="C76" s="13"/>
      <c r="D76" s="13"/>
      <c r="E76" s="13"/>
      <c r="F76" s="9"/>
      <c r="G76" s="9"/>
      <c r="H76" s="9"/>
      <c r="I76" s="9"/>
    </row>
    <row r="77" spans="1:9" ht="12.75">
      <c r="A77" s="6"/>
      <c r="B77" s="6"/>
      <c r="C77" s="6"/>
      <c r="D77" s="6"/>
      <c r="E77" s="9"/>
      <c r="F77" s="9"/>
      <c r="G77" s="9"/>
      <c r="H77" s="9"/>
      <c r="I77" s="9"/>
    </row>
    <row r="78" spans="1:9" ht="12.75">
      <c r="A78" s="6"/>
      <c r="B78" s="6"/>
      <c r="C78" s="6"/>
      <c r="D78" s="6"/>
      <c r="E78" s="9"/>
      <c r="F78" s="9"/>
      <c r="G78" s="9"/>
      <c r="H78" s="9"/>
      <c r="I78" s="9"/>
    </row>
    <row r="79" spans="1:9" ht="12.75">
      <c r="A79" s="6"/>
      <c r="B79" s="6"/>
      <c r="C79" s="6"/>
      <c r="D79" s="6"/>
      <c r="E79" s="9"/>
      <c r="F79" s="9"/>
      <c r="G79" s="9"/>
      <c r="H79" s="9"/>
      <c r="I79" s="9"/>
    </row>
    <row r="80" spans="1:9" ht="12.75">
      <c r="A80" s="6"/>
      <c r="B80" s="6"/>
      <c r="C80" s="6"/>
      <c r="D80" s="6"/>
      <c r="E80" s="9"/>
      <c r="F80" s="9"/>
      <c r="G80" s="9"/>
      <c r="H80" s="9"/>
      <c r="I80" s="9"/>
    </row>
    <row r="81" spans="1:9" ht="12.75">
      <c r="A81" s="6"/>
      <c r="B81" s="6"/>
      <c r="C81" s="6"/>
      <c r="D81" s="6"/>
      <c r="E81" s="9"/>
      <c r="F81" s="9"/>
      <c r="G81" s="9"/>
      <c r="H81" s="9"/>
      <c r="I81" s="9"/>
    </row>
  </sheetData>
  <sheetProtection password="D313" sheet="1"/>
  <mergeCells count="12">
    <mergeCell ref="C1:D1"/>
    <mergeCell ref="C2:D2"/>
    <mergeCell ref="C3:D3"/>
    <mergeCell ref="C6:D6"/>
    <mergeCell ref="C5:D5"/>
    <mergeCell ref="C4:D4"/>
    <mergeCell ref="A30:E30"/>
    <mergeCell ref="A31:E31"/>
    <mergeCell ref="C7:D7"/>
    <mergeCell ref="C8:D8"/>
    <mergeCell ref="C10:D10"/>
    <mergeCell ref="C11:D11"/>
  </mergeCells>
  <printOptions/>
  <pageMargins left="0.75" right="0.75" top="0.75" bottom="0.5" header="0.5" footer="0.5"/>
  <pageSetup fitToHeight="1" fitToWidth="1" horizontalDpi="600" verticalDpi="600" orientation="portrait" scale="69" r:id="rId2"/>
  <headerFooter alignWithMargins="0">
    <oddFooter xml:space="preserve">&amp;C&amp;A  </oddFooter>
  </headerFooter>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F68"/>
  <sheetViews>
    <sheetView zoomScalePageLayoutView="0" workbookViewId="0" topLeftCell="A1">
      <selection activeCell="J40" sqref="J39:J40"/>
    </sheetView>
  </sheetViews>
  <sheetFormatPr defaultColWidth="9.140625" defaultRowHeight="12.75"/>
  <cols>
    <col min="1" max="1" width="61.28125" style="0" customWidth="1"/>
    <col min="2" max="4" width="15.7109375" style="0" customWidth="1"/>
  </cols>
  <sheetData>
    <row r="1" spans="1:6" ht="12.75">
      <c r="A1" s="17">
        <f>'PAGE#1'!$C$14</f>
        <v>0</v>
      </c>
      <c r="B1" s="9"/>
      <c r="C1" s="9"/>
      <c r="D1" s="9"/>
      <c r="E1" s="9"/>
      <c r="F1" s="9"/>
    </row>
    <row r="2" spans="1:6" ht="12.75">
      <c r="A2" s="17">
        <f>'PAGE#1'!$E$20</f>
        <v>0</v>
      </c>
      <c r="B2" s="9"/>
      <c r="C2" s="9"/>
      <c r="D2" s="9"/>
      <c r="E2" s="9"/>
      <c r="F2" s="9"/>
    </row>
    <row r="3" spans="1:6" ht="12.75">
      <c r="A3" s="47">
        <f>'PAGE#1'!$E$19</f>
        <v>0</v>
      </c>
      <c r="B3" s="9"/>
      <c r="C3" s="9"/>
      <c r="D3" s="9"/>
      <c r="E3" s="9"/>
      <c r="F3" s="9"/>
    </row>
    <row r="4" spans="1:6" ht="12.75">
      <c r="A4" s="9" t="str">
        <f>'PAGE#1'!$C$11</f>
        <v>YEAR ENDING DECEMBER 31, 2022</v>
      </c>
      <c r="B4" s="9"/>
      <c r="C4" s="9"/>
      <c r="D4" s="9"/>
      <c r="E4" s="9"/>
      <c r="F4" s="9"/>
    </row>
    <row r="5" spans="1:6" ht="12.75">
      <c r="A5" s="11" t="s">
        <v>101</v>
      </c>
      <c r="B5" s="8"/>
      <c r="C5" s="8"/>
      <c r="D5" s="4"/>
      <c r="E5" s="9"/>
      <c r="F5" s="9"/>
    </row>
    <row r="6" spans="1:6" ht="12.75">
      <c r="A6" s="61" t="s">
        <v>18</v>
      </c>
      <c r="B6" s="61" t="s">
        <v>19</v>
      </c>
      <c r="C6" s="101" t="s">
        <v>20</v>
      </c>
      <c r="D6" s="61" t="s">
        <v>21</v>
      </c>
      <c r="E6" s="9"/>
      <c r="F6" s="9"/>
    </row>
    <row r="7" spans="1:6" ht="12.75">
      <c r="A7" s="60"/>
      <c r="B7" s="102"/>
      <c r="C7" s="103" t="s">
        <v>7</v>
      </c>
      <c r="D7" s="64" t="s">
        <v>24</v>
      </c>
      <c r="E7" s="9"/>
      <c r="F7" s="9"/>
    </row>
    <row r="8" spans="1:6" ht="12.75">
      <c r="A8" s="104" t="s">
        <v>25</v>
      </c>
      <c r="B8" s="65" t="s">
        <v>26</v>
      </c>
      <c r="C8" s="65" t="s">
        <v>27</v>
      </c>
      <c r="D8" s="105" t="s">
        <v>28</v>
      </c>
      <c r="E8" s="9"/>
      <c r="F8" s="9"/>
    </row>
    <row r="9" spans="1:6" ht="12.75">
      <c r="A9" s="102" t="s">
        <v>97</v>
      </c>
      <c r="B9" s="190">
        <v>100</v>
      </c>
      <c r="C9" s="190"/>
      <c r="D9" s="191">
        <f>ROUND(IF(B9&gt;C9,B9,C9),0)</f>
        <v>100</v>
      </c>
      <c r="E9" s="9"/>
      <c r="F9" s="9"/>
    </row>
    <row r="10" spans="1:6" ht="12.75">
      <c r="A10" s="106" t="s">
        <v>110</v>
      </c>
      <c r="B10" s="191">
        <v>100</v>
      </c>
      <c r="C10" s="190"/>
      <c r="D10" s="191">
        <f>ROUND(IF(C10&gt;0,IF(B10&gt;C10,B10,C10),0),0)</f>
        <v>0</v>
      </c>
      <c r="E10" s="9"/>
      <c r="F10" s="9"/>
    </row>
    <row r="11" spans="1:6" ht="12.75">
      <c r="A11" s="107" t="s">
        <v>111</v>
      </c>
      <c r="B11" s="192" t="s">
        <v>29</v>
      </c>
      <c r="C11" s="192" t="s">
        <v>29</v>
      </c>
      <c r="D11" s="193">
        <f>SUM(D9:D10)</f>
        <v>100</v>
      </c>
      <c r="E11" s="9"/>
      <c r="F11" s="9"/>
    </row>
    <row r="12" spans="1:6" ht="12.75">
      <c r="A12" s="34"/>
      <c r="B12" s="194"/>
      <c r="C12" s="194"/>
      <c r="D12" s="194"/>
      <c r="E12" s="9"/>
      <c r="F12" s="9"/>
    </row>
    <row r="13" spans="1:6" ht="12.75">
      <c r="A13" s="102" t="s">
        <v>112</v>
      </c>
      <c r="B13" s="195"/>
      <c r="C13" s="196"/>
      <c r="D13" s="197"/>
      <c r="E13" s="9"/>
      <c r="F13" s="9"/>
    </row>
    <row r="14" spans="1:6" ht="12.75">
      <c r="A14" s="63" t="s">
        <v>30</v>
      </c>
      <c r="B14" s="191">
        <v>100</v>
      </c>
      <c r="C14" s="190"/>
      <c r="D14" s="191">
        <f>ROUND(IF(B14&gt;C14,B14,C14),0)</f>
        <v>100</v>
      </c>
      <c r="E14" s="9"/>
      <c r="F14" s="9"/>
    </row>
    <row r="15" spans="1:6" ht="12.75">
      <c r="A15" s="63" t="s">
        <v>31</v>
      </c>
      <c r="B15" s="190"/>
      <c r="C15" s="190"/>
      <c r="D15" s="191">
        <f>ROUND(IF(B15&gt;C15,B15,C15),0)</f>
        <v>0</v>
      </c>
      <c r="E15" s="9"/>
      <c r="F15" s="9"/>
    </row>
    <row r="16" spans="1:6" ht="12.75">
      <c r="A16" s="63" t="s">
        <v>32</v>
      </c>
      <c r="B16" s="190"/>
      <c r="C16" s="190"/>
      <c r="D16" s="191">
        <f>ROUND(IF(B16&gt;C16,B16,C16),0)</f>
        <v>0</v>
      </c>
      <c r="E16" s="9"/>
      <c r="F16" s="9"/>
    </row>
    <row r="17" spans="1:6" ht="12.75">
      <c r="A17" s="63" t="s">
        <v>33</v>
      </c>
      <c r="B17" s="190"/>
      <c r="C17" s="190"/>
      <c r="D17" s="191">
        <f>ROUND(IF(B17&gt;C17,B17,C17),0)</f>
        <v>0</v>
      </c>
      <c r="E17" s="9"/>
      <c r="F17" s="9"/>
    </row>
    <row r="18" spans="1:6" ht="12.75">
      <c r="A18" s="63" t="s">
        <v>113</v>
      </c>
      <c r="B18" s="198"/>
      <c r="C18" s="198"/>
      <c r="D18" s="194"/>
      <c r="E18" s="9"/>
      <c r="F18" s="9"/>
    </row>
    <row r="19" spans="1:6" ht="12.75">
      <c r="A19" s="63" t="s">
        <v>114</v>
      </c>
      <c r="B19" s="191">
        <v>25</v>
      </c>
      <c r="C19" s="190"/>
      <c r="D19" s="199">
        <f>IF('PAGE#1'!$E$26="Y",IF(B19&gt;C19,B19,C19),0)</f>
        <v>0</v>
      </c>
      <c r="E19" s="9"/>
      <c r="F19" s="9"/>
    </row>
    <row r="20" spans="1:6" ht="12.75">
      <c r="A20" s="63" t="s">
        <v>115</v>
      </c>
      <c r="B20" s="199">
        <v>35</v>
      </c>
      <c r="C20" s="190"/>
      <c r="D20" s="199">
        <f>IF('PAGE#1'!$E$27="Y",IF(B20&gt;C20,B20,C20),0)</f>
        <v>0</v>
      </c>
      <c r="E20" s="9"/>
      <c r="F20" s="9"/>
    </row>
    <row r="21" spans="1:6" ht="12.75">
      <c r="A21" s="63" t="s">
        <v>313</v>
      </c>
      <c r="B21" s="200" t="s">
        <v>29</v>
      </c>
      <c r="C21" s="190"/>
      <c r="D21" s="199">
        <f>IF(C21&gt;0,C21,0)</f>
        <v>0</v>
      </c>
      <c r="E21" s="9"/>
      <c r="F21" s="9"/>
    </row>
    <row r="22" spans="1:6" ht="12.75">
      <c r="A22" s="63" t="s">
        <v>314</v>
      </c>
      <c r="B22" s="200" t="s">
        <v>29</v>
      </c>
      <c r="C22" s="190"/>
      <c r="D22" s="199">
        <f>IF(C22&gt;0,C22,0)</f>
        <v>0</v>
      </c>
      <c r="E22" s="9"/>
      <c r="F22" s="9"/>
    </row>
    <row r="23" spans="1:6" ht="12.75">
      <c r="A23" s="63" t="s">
        <v>315</v>
      </c>
      <c r="B23" s="200" t="s">
        <v>29</v>
      </c>
      <c r="C23" s="190"/>
      <c r="D23" s="199">
        <f>IF(C23&gt;0,C23,0)</f>
        <v>0</v>
      </c>
      <c r="E23" s="9"/>
      <c r="F23" s="9"/>
    </row>
    <row r="24" spans="1:6" ht="12.75">
      <c r="A24" s="63" t="s">
        <v>316</v>
      </c>
      <c r="B24" s="200" t="s">
        <v>29</v>
      </c>
      <c r="C24" s="190"/>
      <c r="D24" s="199">
        <f>IF(C24&gt;0,C24,0)</f>
        <v>0</v>
      </c>
      <c r="E24" s="9"/>
      <c r="F24" s="9"/>
    </row>
    <row r="25" spans="1:6" ht="12.75">
      <c r="A25" s="59" t="s">
        <v>116</v>
      </c>
      <c r="B25" s="192" t="s">
        <v>29</v>
      </c>
      <c r="C25" s="192" t="s">
        <v>29</v>
      </c>
      <c r="D25" s="201">
        <f>SUM(D14:D24)</f>
        <v>100</v>
      </c>
      <c r="E25" s="9"/>
      <c r="F25" s="9"/>
    </row>
    <row r="26" spans="1:6" ht="12.75">
      <c r="A26" s="108"/>
      <c r="B26" s="198"/>
      <c r="C26" s="202"/>
      <c r="D26" s="203"/>
      <c r="E26" s="9"/>
      <c r="F26" s="9"/>
    </row>
    <row r="27" spans="1:6" ht="12.75">
      <c r="A27" s="33"/>
      <c r="B27" s="110"/>
      <c r="C27" s="110"/>
      <c r="D27" s="110"/>
      <c r="E27" s="9"/>
      <c r="F27" s="9"/>
    </row>
    <row r="28" spans="1:6" ht="38.25" customHeight="1">
      <c r="A28" s="285" t="s">
        <v>367</v>
      </c>
      <c r="B28" s="285"/>
      <c r="C28" s="285"/>
      <c r="D28" s="285"/>
      <c r="E28" s="9"/>
      <c r="F28" s="9"/>
    </row>
    <row r="29" spans="1:6" ht="12.75">
      <c r="A29" s="102"/>
      <c r="B29" s="204"/>
      <c r="C29" s="205" t="s">
        <v>7</v>
      </c>
      <c r="D29" s="206"/>
      <c r="E29" s="9"/>
      <c r="F29" s="9"/>
    </row>
    <row r="30" spans="1:6" ht="12.75">
      <c r="A30" s="104" t="s">
        <v>329</v>
      </c>
      <c r="B30" s="207" t="s">
        <v>26</v>
      </c>
      <c r="C30" s="207" t="s">
        <v>27</v>
      </c>
      <c r="D30" s="208" t="s">
        <v>34</v>
      </c>
      <c r="E30" s="9"/>
      <c r="F30" s="9"/>
    </row>
    <row r="31" spans="1:6" ht="12.75">
      <c r="A31" s="62" t="s">
        <v>35</v>
      </c>
      <c r="B31" s="196"/>
      <c r="C31" s="196"/>
      <c r="D31" s="197"/>
      <c r="E31" s="9"/>
      <c r="F31" s="9"/>
    </row>
    <row r="32" spans="1:6" ht="12.75">
      <c r="A32" s="102" t="s">
        <v>353</v>
      </c>
      <c r="B32" s="257" t="s">
        <v>29</v>
      </c>
      <c r="C32" s="209"/>
      <c r="D32" s="199">
        <f aca="true" t="shared" si="0" ref="D32:D40">IF(C32&gt;0,C32,0)</f>
        <v>0</v>
      </c>
      <c r="E32" s="9"/>
      <c r="F32" s="9"/>
    </row>
    <row r="33" spans="1:6" ht="12.75">
      <c r="A33" s="255" t="s">
        <v>354</v>
      </c>
      <c r="B33" s="258" t="s">
        <v>29</v>
      </c>
      <c r="C33" s="209"/>
      <c r="D33" s="199">
        <f t="shared" si="0"/>
        <v>0</v>
      </c>
      <c r="E33" s="9"/>
      <c r="F33" s="9"/>
    </row>
    <row r="34" spans="1:6" ht="12.75">
      <c r="A34" s="63" t="s">
        <v>355</v>
      </c>
      <c r="B34" s="259" t="s">
        <v>29</v>
      </c>
      <c r="C34" s="209"/>
      <c r="D34" s="199">
        <f t="shared" si="0"/>
        <v>0</v>
      </c>
      <c r="E34" s="9"/>
      <c r="F34" s="9"/>
    </row>
    <row r="35" spans="1:6" ht="12.75">
      <c r="A35" s="255" t="s">
        <v>359</v>
      </c>
      <c r="B35" s="259" t="s">
        <v>29</v>
      </c>
      <c r="C35" s="209"/>
      <c r="D35" s="199">
        <f t="shared" si="0"/>
        <v>0</v>
      </c>
      <c r="E35" s="9"/>
      <c r="F35" s="9"/>
    </row>
    <row r="36" spans="1:6" ht="12.75">
      <c r="A36" s="63" t="s">
        <v>317</v>
      </c>
      <c r="B36" s="259" t="s">
        <v>29</v>
      </c>
      <c r="C36" s="209"/>
      <c r="D36" s="199">
        <f t="shared" si="0"/>
        <v>0</v>
      </c>
      <c r="E36" s="9"/>
      <c r="F36" s="9"/>
    </row>
    <row r="37" spans="1:6" ht="12.75">
      <c r="A37" s="63" t="s">
        <v>318</v>
      </c>
      <c r="B37" s="259" t="s">
        <v>29</v>
      </c>
      <c r="C37" s="209"/>
      <c r="D37" s="199">
        <f t="shared" si="0"/>
        <v>0</v>
      </c>
      <c r="F37" s="9"/>
    </row>
    <row r="38" spans="1:6" ht="12.75">
      <c r="A38" s="63" t="s">
        <v>319</v>
      </c>
      <c r="B38" s="259" t="s">
        <v>29</v>
      </c>
      <c r="C38" s="209"/>
      <c r="D38" s="199">
        <f t="shared" si="0"/>
        <v>0</v>
      </c>
      <c r="F38" s="9"/>
    </row>
    <row r="39" spans="1:6" ht="12.75">
      <c r="A39" s="63" t="s">
        <v>320</v>
      </c>
      <c r="B39" s="259" t="s">
        <v>29</v>
      </c>
      <c r="C39" s="209"/>
      <c r="D39" s="199">
        <f t="shared" si="0"/>
        <v>0</v>
      </c>
      <c r="F39" s="9"/>
    </row>
    <row r="40" spans="1:6" ht="12.75">
      <c r="A40" s="63" t="s">
        <v>345</v>
      </c>
      <c r="B40" s="259" t="s">
        <v>29</v>
      </c>
      <c r="C40" s="209"/>
      <c r="D40" s="199">
        <f t="shared" si="0"/>
        <v>0</v>
      </c>
      <c r="F40" s="9"/>
    </row>
    <row r="41" spans="1:6" ht="12.75">
      <c r="A41" s="63" t="s">
        <v>321</v>
      </c>
      <c r="B41" s="259" t="s">
        <v>29</v>
      </c>
      <c r="C41" s="209"/>
      <c r="D41" s="199">
        <f>IF(C41&gt;0,C41,0)</f>
        <v>0</v>
      </c>
      <c r="F41" s="9"/>
    </row>
    <row r="42" spans="1:6" ht="12.75">
      <c r="A42" s="63" t="s">
        <v>322</v>
      </c>
      <c r="B42" s="190"/>
      <c r="C42" s="209"/>
      <c r="D42" s="199">
        <f>IF(B42&gt;C42,0,C42-B42)</f>
        <v>0</v>
      </c>
      <c r="F42" s="9"/>
    </row>
    <row r="43" spans="1:6" ht="12.75">
      <c r="A43" s="63" t="s">
        <v>323</v>
      </c>
      <c r="B43" s="257" t="s">
        <v>29</v>
      </c>
      <c r="C43" s="209"/>
      <c r="D43" s="199">
        <f>IF(C43&gt;0,C43,0)</f>
        <v>0</v>
      </c>
      <c r="F43" s="9"/>
    </row>
    <row r="44" spans="1:6" ht="12.75">
      <c r="A44" s="63" t="s">
        <v>358</v>
      </c>
      <c r="B44" s="259" t="s">
        <v>29</v>
      </c>
      <c r="C44" s="209"/>
      <c r="D44" s="199">
        <f aca="true" t="shared" si="1" ref="D44:D55">IF(C44&gt;0,C44,0)</f>
        <v>0</v>
      </c>
      <c r="F44" s="9"/>
    </row>
    <row r="45" spans="1:6" ht="12.75">
      <c r="A45" s="63" t="s">
        <v>357</v>
      </c>
      <c r="B45" s="259" t="s">
        <v>29</v>
      </c>
      <c r="C45" s="209"/>
      <c r="D45" s="199">
        <f t="shared" si="1"/>
        <v>0</v>
      </c>
      <c r="F45" s="9"/>
    </row>
    <row r="46" spans="1:6" ht="12.75">
      <c r="A46" s="63" t="s">
        <v>356</v>
      </c>
      <c r="B46" s="259" t="s">
        <v>29</v>
      </c>
      <c r="C46" s="209"/>
      <c r="D46" s="199">
        <f t="shared" si="1"/>
        <v>0</v>
      </c>
      <c r="F46" s="9"/>
    </row>
    <row r="47" spans="1:6" ht="12.75">
      <c r="A47" s="119" t="s">
        <v>117</v>
      </c>
      <c r="B47" s="190"/>
      <c r="C47" s="209"/>
      <c r="D47" s="199">
        <f>IF(B47&gt;C47,0,C47-B47)</f>
        <v>0</v>
      </c>
      <c r="F47" s="9"/>
    </row>
    <row r="48" spans="1:6" ht="12.75">
      <c r="A48" s="119" t="s">
        <v>118</v>
      </c>
      <c r="B48" s="259" t="s">
        <v>29</v>
      </c>
      <c r="C48" s="209"/>
      <c r="D48" s="199">
        <f t="shared" si="1"/>
        <v>0</v>
      </c>
      <c r="F48" s="9"/>
    </row>
    <row r="49" spans="1:6" ht="12.75">
      <c r="A49" s="119" t="s">
        <v>119</v>
      </c>
      <c r="B49" s="259" t="s">
        <v>29</v>
      </c>
      <c r="C49" s="209"/>
      <c r="D49" s="199">
        <f t="shared" si="1"/>
        <v>0</v>
      </c>
      <c r="F49" s="9"/>
    </row>
    <row r="50" spans="1:6" ht="12.75">
      <c r="A50" s="119" t="s">
        <v>324</v>
      </c>
      <c r="B50" s="259" t="s">
        <v>29</v>
      </c>
      <c r="C50" s="209"/>
      <c r="D50" s="199">
        <f t="shared" si="1"/>
        <v>0</v>
      </c>
      <c r="F50" s="9"/>
    </row>
    <row r="51" spans="1:6" ht="12.75">
      <c r="A51" s="119" t="s">
        <v>120</v>
      </c>
      <c r="B51" s="259" t="s">
        <v>29</v>
      </c>
      <c r="C51" s="209"/>
      <c r="D51" s="199">
        <f t="shared" si="1"/>
        <v>0</v>
      </c>
      <c r="F51" s="9"/>
    </row>
    <row r="52" spans="1:6" ht="12.75">
      <c r="A52" s="119" t="s">
        <v>325</v>
      </c>
      <c r="B52" s="259" t="s">
        <v>29</v>
      </c>
      <c r="C52" s="209"/>
      <c r="D52" s="199">
        <f t="shared" si="1"/>
        <v>0</v>
      </c>
      <c r="F52" s="9"/>
    </row>
    <row r="53" spans="1:6" ht="12.75">
      <c r="A53" s="119" t="s">
        <v>326</v>
      </c>
      <c r="B53" s="200" t="s">
        <v>29</v>
      </c>
      <c r="C53" s="209"/>
      <c r="D53" s="199">
        <f t="shared" si="1"/>
        <v>0</v>
      </c>
      <c r="F53" s="9"/>
    </row>
    <row r="54" spans="1:6" ht="12.75">
      <c r="A54" s="119" t="s">
        <v>327</v>
      </c>
      <c r="B54" s="200" t="s">
        <v>29</v>
      </c>
      <c r="C54" s="209"/>
      <c r="D54" s="199">
        <f t="shared" si="1"/>
        <v>0</v>
      </c>
      <c r="F54" s="9"/>
    </row>
    <row r="55" spans="1:6" ht="12.75">
      <c r="A55" s="256" t="s">
        <v>328</v>
      </c>
      <c r="B55" s="207" t="s">
        <v>29</v>
      </c>
      <c r="C55" s="209"/>
      <c r="D55" s="199">
        <f t="shared" si="1"/>
        <v>0</v>
      </c>
      <c r="F55" s="9"/>
    </row>
    <row r="56" spans="1:6" ht="12.75">
      <c r="A56" s="107" t="s">
        <v>330</v>
      </c>
      <c r="B56" s="192" t="s">
        <v>29</v>
      </c>
      <c r="C56" s="192" t="s">
        <v>29</v>
      </c>
      <c r="D56" s="201">
        <f>SUM(D32:D55)</f>
        <v>0</v>
      </c>
      <c r="F56" s="9"/>
    </row>
    <row r="57" spans="1:6" ht="12.75">
      <c r="A57" s="33"/>
      <c r="B57" s="109"/>
      <c r="C57" s="110"/>
      <c r="D57" s="109"/>
      <c r="F57" s="9"/>
    </row>
    <row r="58" spans="1:6" ht="12.75">
      <c r="A58" s="33"/>
      <c r="B58" s="109"/>
      <c r="C58" s="110"/>
      <c r="D58" s="109"/>
      <c r="F58" s="9"/>
    </row>
    <row r="59" spans="1:4" ht="12.75">
      <c r="A59" s="33"/>
      <c r="B59" s="109"/>
      <c r="C59" s="109"/>
      <c r="D59" s="109"/>
    </row>
    <row r="60" spans="1:4" ht="12.75">
      <c r="A60" s="33"/>
      <c r="B60" s="109"/>
      <c r="C60" s="109"/>
      <c r="D60" s="109"/>
    </row>
    <row r="61" spans="1:4" ht="12.75">
      <c r="A61" s="33"/>
      <c r="B61" s="109"/>
      <c r="C61" s="109"/>
      <c r="D61" s="109"/>
    </row>
    <row r="68" spans="1:4" ht="12.75">
      <c r="A68" s="1"/>
      <c r="B68" s="1"/>
      <c r="C68" s="1"/>
      <c r="D68" s="1"/>
    </row>
  </sheetData>
  <sheetProtection password="D313" sheet="1"/>
  <mergeCells count="1">
    <mergeCell ref="A28:D28"/>
  </mergeCells>
  <printOptions/>
  <pageMargins left="0.75" right="0.75" top="0.75" bottom="0.5" header="0.5" footer="0.5"/>
  <pageSetup fitToHeight="1" fitToWidth="1" horizontalDpi="600" verticalDpi="600" orientation="portrait" scale="84" r:id="rId1"/>
  <headerFooter alignWithMargins="0">
    <oddFooter xml:space="preserve">&amp;C&amp;A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87"/>
  <sheetViews>
    <sheetView zoomScale="90" zoomScaleNormal="90" zoomScalePageLayoutView="0" workbookViewId="0" topLeftCell="A1">
      <selection activeCell="C18" sqref="C18"/>
    </sheetView>
  </sheetViews>
  <sheetFormatPr defaultColWidth="9.140625" defaultRowHeight="12.75"/>
  <cols>
    <col min="1" max="1" width="68.00390625" style="0" customWidth="1"/>
    <col min="2" max="5" width="15.7109375" style="0" customWidth="1"/>
    <col min="8" max="8" width="16.00390625" style="0" customWidth="1"/>
  </cols>
  <sheetData>
    <row r="1" spans="1:8" ht="13.5" customHeight="1">
      <c r="A1" s="66">
        <f>'PAGE#1'!$C$14</f>
        <v>0</v>
      </c>
      <c r="B1" s="45"/>
      <c r="C1" s="45"/>
      <c r="D1" s="45"/>
      <c r="E1" s="45"/>
      <c r="F1" s="33"/>
      <c r="H1" s="118"/>
    </row>
    <row r="2" spans="1:8" ht="13.5" customHeight="1">
      <c r="A2" s="66">
        <f>'PAGE#1'!$E$20</f>
        <v>0</v>
      </c>
      <c r="B2" s="45"/>
      <c r="C2" s="45"/>
      <c r="D2" s="45"/>
      <c r="E2" s="45"/>
      <c r="F2" s="33"/>
      <c r="H2" s="118"/>
    </row>
    <row r="3" spans="1:8" ht="13.5" customHeight="1">
      <c r="A3" s="67">
        <f>'PAGE#1'!$E$19</f>
        <v>0</v>
      </c>
      <c r="B3" s="45"/>
      <c r="C3" s="45"/>
      <c r="D3" s="45"/>
      <c r="E3" s="45"/>
      <c r="F3" s="33"/>
      <c r="H3" s="118"/>
    </row>
    <row r="4" spans="1:8" ht="13.5" customHeight="1">
      <c r="A4" s="45" t="str">
        <f>'PAGE#1'!$C$11</f>
        <v>YEAR ENDING DECEMBER 31, 2022</v>
      </c>
      <c r="B4" s="45"/>
      <c r="C4" s="45"/>
      <c r="D4" s="45"/>
      <c r="E4" s="45"/>
      <c r="F4" s="33"/>
      <c r="H4" s="118"/>
    </row>
    <row r="5" spans="1:8" ht="13.5" customHeight="1">
      <c r="A5" s="45"/>
      <c r="B5" s="45"/>
      <c r="C5" s="45"/>
      <c r="D5" s="45"/>
      <c r="E5" s="45"/>
      <c r="F5" s="33"/>
      <c r="H5" s="118"/>
    </row>
    <row r="6" spans="1:8" ht="13.5" customHeight="1">
      <c r="A6" s="86" t="s">
        <v>101</v>
      </c>
      <c r="B6" s="69"/>
      <c r="C6" s="70"/>
      <c r="D6" s="70"/>
      <c r="E6" s="71"/>
      <c r="F6" s="33"/>
      <c r="H6" s="118"/>
    </row>
    <row r="7" spans="1:8" ht="13.5" customHeight="1">
      <c r="A7" s="131"/>
      <c r="B7" s="131"/>
      <c r="C7" s="45"/>
      <c r="D7" s="45"/>
      <c r="E7" s="45"/>
      <c r="F7" s="33"/>
      <c r="H7" s="118"/>
    </row>
    <row r="8" spans="1:8" ht="54.75" customHeight="1">
      <c r="A8" s="286" t="s">
        <v>123</v>
      </c>
      <c r="B8" s="287"/>
      <c r="C8" s="287"/>
      <c r="D8" s="287"/>
      <c r="E8" s="288"/>
      <c r="F8" s="33"/>
      <c r="H8" s="118"/>
    </row>
    <row r="9" spans="1:8" ht="13.5" customHeight="1">
      <c r="A9" s="45"/>
      <c r="B9" s="45"/>
      <c r="C9" s="45"/>
      <c r="D9" s="45"/>
      <c r="E9" s="45"/>
      <c r="F9" s="34"/>
      <c r="H9" s="118"/>
    </row>
    <row r="10" spans="1:8" ht="13.5" customHeight="1">
      <c r="A10" s="128"/>
      <c r="B10" s="10"/>
      <c r="C10" s="10"/>
      <c r="D10" s="10"/>
      <c r="E10" s="10"/>
      <c r="F10" s="33"/>
      <c r="H10" s="118"/>
    </row>
    <row r="11" spans="1:8" ht="13.5" customHeight="1">
      <c r="A11" s="74" t="s">
        <v>18</v>
      </c>
      <c r="B11" s="143" t="s">
        <v>19</v>
      </c>
      <c r="C11" s="291" t="s">
        <v>20</v>
      </c>
      <c r="D11" s="291"/>
      <c r="E11" s="143" t="s">
        <v>21</v>
      </c>
      <c r="F11" s="33"/>
      <c r="H11" s="118"/>
    </row>
    <row r="12" spans="1:8" ht="13.5" customHeight="1">
      <c r="A12" s="130"/>
      <c r="B12" s="144" t="s">
        <v>26</v>
      </c>
      <c r="C12" s="289" t="s">
        <v>5</v>
      </c>
      <c r="D12" s="289"/>
      <c r="E12" s="290"/>
      <c r="F12" s="33"/>
      <c r="H12" s="118"/>
    </row>
    <row r="13" spans="1:6" ht="13.5" customHeight="1">
      <c r="A13" s="75"/>
      <c r="B13" s="77" t="s">
        <v>22</v>
      </c>
      <c r="C13" s="78" t="s">
        <v>103</v>
      </c>
      <c r="D13" s="76" t="s">
        <v>22</v>
      </c>
      <c r="E13" s="78" t="s">
        <v>103</v>
      </c>
      <c r="F13" s="33"/>
    </row>
    <row r="14" spans="1:6" ht="13.5" customHeight="1">
      <c r="A14" s="100" t="s">
        <v>236</v>
      </c>
      <c r="B14" s="129" t="s">
        <v>102</v>
      </c>
      <c r="C14" s="80" t="s">
        <v>104</v>
      </c>
      <c r="D14" s="79" t="s">
        <v>102</v>
      </c>
      <c r="E14" s="80" t="s">
        <v>34</v>
      </c>
      <c r="F14" s="46"/>
    </row>
    <row r="15" spans="1:6" ht="13.5" customHeight="1">
      <c r="A15" s="213" t="s">
        <v>243</v>
      </c>
      <c r="B15" s="115"/>
      <c r="C15" s="145"/>
      <c r="D15" s="115"/>
      <c r="E15" s="231">
        <f aca="true" t="shared" si="0" ref="E15:E20">C15*D15</f>
        <v>0</v>
      </c>
      <c r="F15" s="46"/>
    </row>
    <row r="16" spans="1:6" ht="13.5" customHeight="1">
      <c r="A16" s="213" t="s">
        <v>242</v>
      </c>
      <c r="B16" s="115"/>
      <c r="C16" s="145"/>
      <c r="D16" s="115"/>
      <c r="E16" s="231">
        <f t="shared" si="0"/>
        <v>0</v>
      </c>
      <c r="F16" s="46"/>
    </row>
    <row r="17" spans="1:6" ht="13.5" customHeight="1">
      <c r="A17" s="213" t="s">
        <v>300</v>
      </c>
      <c r="B17" s="115"/>
      <c r="C17" s="145"/>
      <c r="D17" s="115"/>
      <c r="E17" s="231">
        <f t="shared" si="0"/>
        <v>0</v>
      </c>
      <c r="F17" s="46"/>
    </row>
    <row r="18" spans="1:6" ht="13.5" customHeight="1">
      <c r="A18" s="213" t="s">
        <v>301</v>
      </c>
      <c r="B18" s="115"/>
      <c r="C18" s="145"/>
      <c r="D18" s="115"/>
      <c r="E18" s="231">
        <f t="shared" si="0"/>
        <v>0</v>
      </c>
      <c r="F18" s="46"/>
    </row>
    <row r="19" spans="1:6" ht="13.5" customHeight="1">
      <c r="A19" s="213" t="s">
        <v>302</v>
      </c>
      <c r="B19" s="115"/>
      <c r="C19" s="145"/>
      <c r="D19" s="115"/>
      <c r="E19" s="231">
        <f t="shared" si="0"/>
        <v>0</v>
      </c>
      <c r="F19" s="46"/>
    </row>
    <row r="20" spans="1:6" ht="13.5" customHeight="1">
      <c r="A20" s="213" t="s">
        <v>238</v>
      </c>
      <c r="B20" s="115"/>
      <c r="C20" s="145"/>
      <c r="D20" s="115"/>
      <c r="E20" s="231">
        <f t="shared" si="0"/>
        <v>0</v>
      </c>
      <c r="F20" s="46"/>
    </row>
    <row r="21" spans="1:6" ht="13.5" customHeight="1">
      <c r="A21" s="213" t="s">
        <v>239</v>
      </c>
      <c r="B21" s="82">
        <f>SUM(B15:B20)</f>
        <v>0</v>
      </c>
      <c r="C21" s="145"/>
      <c r="D21" s="115">
        <f>SUM(D15:D20)</f>
        <v>0</v>
      </c>
      <c r="E21" s="231">
        <f>SUM(E15:E20)</f>
        <v>0</v>
      </c>
      <c r="F21" s="33"/>
    </row>
    <row r="22" spans="1:6" ht="13.5" customHeight="1">
      <c r="A22" s="213" t="s">
        <v>360</v>
      </c>
      <c r="B22" s="115"/>
      <c r="C22" s="111" t="s">
        <v>105</v>
      </c>
      <c r="D22" s="82">
        <f>B22</f>
        <v>0</v>
      </c>
      <c r="E22" s="111" t="s">
        <v>105</v>
      </c>
      <c r="F22" s="33"/>
    </row>
    <row r="23" spans="1:6" ht="13.5" customHeight="1">
      <c r="A23" s="213" t="s">
        <v>280</v>
      </c>
      <c r="B23" s="115"/>
      <c r="C23" s="145"/>
      <c r="D23" s="115"/>
      <c r="E23" s="232">
        <f>C23*D23</f>
        <v>0</v>
      </c>
      <c r="F23" s="33"/>
    </row>
    <row r="24" spans="1:6" ht="13.5" customHeight="1">
      <c r="A24" s="213" t="s">
        <v>361</v>
      </c>
      <c r="B24" s="115"/>
      <c r="C24" s="111" t="s">
        <v>105</v>
      </c>
      <c r="D24" s="82">
        <f>B24</f>
        <v>0</v>
      </c>
      <c r="E24" s="111" t="s">
        <v>105</v>
      </c>
      <c r="F24" s="33"/>
    </row>
    <row r="25" spans="1:6" ht="13.5" customHeight="1">
      <c r="A25" s="213" t="s">
        <v>363</v>
      </c>
      <c r="B25" s="115"/>
      <c r="C25" s="145"/>
      <c r="D25" s="115"/>
      <c r="E25" s="89">
        <f>C25*D25</f>
        <v>0</v>
      </c>
      <c r="F25" s="33"/>
    </row>
    <row r="26" spans="1:6" ht="13.5" customHeight="1">
      <c r="A26" s="213" t="s">
        <v>364</v>
      </c>
      <c r="B26" s="115"/>
      <c r="C26" s="145"/>
      <c r="D26" s="115"/>
      <c r="E26" s="89">
        <f>C26*D26</f>
        <v>0</v>
      </c>
      <c r="F26" s="33"/>
    </row>
    <row r="27" spans="1:8" ht="13.5" customHeight="1">
      <c r="A27" s="213" t="s">
        <v>362</v>
      </c>
      <c r="B27" s="115"/>
      <c r="C27" s="145"/>
      <c r="D27" s="115"/>
      <c r="E27" s="89">
        <f>C27*D27</f>
        <v>0</v>
      </c>
      <c r="F27" s="33"/>
      <c r="H27" s="121"/>
    </row>
    <row r="28" spans="1:8" ht="13.5" customHeight="1">
      <c r="A28" s="213" t="s">
        <v>281</v>
      </c>
      <c r="B28" s="82">
        <f>SUM(B21:B27)</f>
        <v>0</v>
      </c>
      <c r="C28" s="142" t="s">
        <v>105</v>
      </c>
      <c r="D28" s="82">
        <f>SUM(D21:D27)</f>
        <v>0</v>
      </c>
      <c r="E28" s="111" t="s">
        <v>105</v>
      </c>
      <c r="F28" s="33"/>
      <c r="H28" s="121"/>
    </row>
    <row r="29" spans="1:8" ht="13.5" customHeight="1">
      <c r="A29" s="81" t="s">
        <v>148</v>
      </c>
      <c r="B29" s="115"/>
      <c r="C29" s="145"/>
      <c r="D29" s="115"/>
      <c r="E29" s="89">
        <f>C29*D29</f>
        <v>0</v>
      </c>
      <c r="F29" s="33"/>
      <c r="H29" s="121"/>
    </row>
    <row r="30" spans="1:8" ht="13.5" customHeight="1">
      <c r="A30" s="213" t="s">
        <v>149</v>
      </c>
      <c r="B30" s="115"/>
      <c r="C30" s="145"/>
      <c r="D30" s="115"/>
      <c r="E30" s="89">
        <f>C30*D30</f>
        <v>0</v>
      </c>
      <c r="F30" s="33"/>
      <c r="H30" s="121"/>
    </row>
    <row r="31" spans="1:8" ht="13.5" customHeight="1">
      <c r="A31" s="213" t="s">
        <v>150</v>
      </c>
      <c r="B31" s="115"/>
      <c r="C31" s="145"/>
      <c r="D31" s="115"/>
      <c r="E31" s="89">
        <f>C31*D31</f>
        <v>0</v>
      </c>
      <c r="F31" s="33"/>
      <c r="H31" s="121"/>
    </row>
    <row r="32" spans="1:8" ht="13.5" customHeight="1">
      <c r="A32" s="81" t="s">
        <v>151</v>
      </c>
      <c r="B32" s="82">
        <f>SUM(B28:B31)</f>
        <v>0</v>
      </c>
      <c r="C32" s="142" t="s">
        <v>105</v>
      </c>
      <c r="D32" s="82">
        <f>SUM(D28:D31)</f>
        <v>0</v>
      </c>
      <c r="E32" s="89">
        <f>E21+E23+E25+E26+E27+E29+E30+E31</f>
        <v>0</v>
      </c>
      <c r="F32" s="33"/>
      <c r="H32" s="121"/>
    </row>
    <row r="33" spans="1:8" ht="13.5" customHeight="1">
      <c r="A33" s="9"/>
      <c r="B33" s="122"/>
      <c r="C33" s="122"/>
      <c r="D33" s="84"/>
      <c r="E33" s="92"/>
      <c r="F33" s="34"/>
      <c r="H33" s="121"/>
    </row>
    <row r="34" spans="1:8" ht="13.5" customHeight="1">
      <c r="A34" s="120" t="s">
        <v>124</v>
      </c>
      <c r="B34" s="122"/>
      <c r="C34" s="122"/>
      <c r="D34" s="84"/>
      <c r="E34" s="92"/>
      <c r="F34" s="34"/>
      <c r="H34" s="121"/>
    </row>
    <row r="35" spans="1:8" ht="13.5" customHeight="1">
      <c r="A35" s="214" t="s">
        <v>365</v>
      </c>
      <c r="B35" s="82">
        <f>B22</f>
        <v>0</v>
      </c>
      <c r="C35" s="111" t="s">
        <v>105</v>
      </c>
      <c r="D35" s="82">
        <f>B35</f>
        <v>0</v>
      </c>
      <c r="E35" s="111" t="s">
        <v>105</v>
      </c>
      <c r="F35" s="33"/>
      <c r="H35" s="121"/>
    </row>
    <row r="36" spans="1:8" ht="13.5" customHeight="1">
      <c r="A36" s="213" t="s">
        <v>227</v>
      </c>
      <c r="B36" s="115"/>
      <c r="C36" s="145"/>
      <c r="D36" s="82">
        <f>B36</f>
        <v>0</v>
      </c>
      <c r="E36" s="89">
        <f>C36*D36</f>
        <v>0</v>
      </c>
      <c r="F36" s="33"/>
      <c r="H36" s="121"/>
    </row>
    <row r="37" spans="1:8" ht="13.5" customHeight="1">
      <c r="A37" s="213" t="s">
        <v>366</v>
      </c>
      <c r="B37" s="82">
        <f>B24</f>
        <v>0</v>
      </c>
      <c r="C37" s="111" t="s">
        <v>105</v>
      </c>
      <c r="D37" s="82">
        <f>B37</f>
        <v>0</v>
      </c>
      <c r="E37" s="111" t="s">
        <v>105</v>
      </c>
      <c r="F37" s="33"/>
      <c r="H37" s="121"/>
    </row>
    <row r="38" spans="1:8" ht="13.5" customHeight="1" hidden="1">
      <c r="A38" s="81" t="s">
        <v>164</v>
      </c>
      <c r="B38" s="115"/>
      <c r="C38" s="145"/>
      <c r="D38" s="115"/>
      <c r="E38" s="127">
        <f>C38*D38</f>
        <v>0</v>
      </c>
      <c r="F38" s="33"/>
      <c r="H38" s="121"/>
    </row>
    <row r="39" spans="1:8" ht="13.5" customHeight="1">
      <c r="A39" s="213" t="s">
        <v>184</v>
      </c>
      <c r="B39" s="115"/>
      <c r="C39" s="145"/>
      <c r="D39" s="115"/>
      <c r="E39" s="89">
        <f>C39*D39</f>
        <v>0</v>
      </c>
      <c r="F39" s="33"/>
      <c r="H39" s="121"/>
    </row>
    <row r="40" spans="1:8" ht="13.5" customHeight="1">
      <c r="A40" s="213" t="s">
        <v>185</v>
      </c>
      <c r="B40" s="82">
        <f>SUM(B35:B39)</f>
        <v>0</v>
      </c>
      <c r="C40" s="111" t="s">
        <v>105</v>
      </c>
      <c r="D40" s="82">
        <v>0</v>
      </c>
      <c r="E40" s="142"/>
      <c r="F40" s="33"/>
      <c r="H40" s="121"/>
    </row>
    <row r="41" spans="1:8" ht="13.5" customHeight="1">
      <c r="A41" s="213" t="s">
        <v>186</v>
      </c>
      <c r="B41" s="82">
        <f>B26</f>
        <v>0</v>
      </c>
      <c r="C41" s="145"/>
      <c r="D41" s="115"/>
      <c r="E41" s="89">
        <f>C41*D41</f>
        <v>0</v>
      </c>
      <c r="F41" s="33"/>
      <c r="H41" s="121"/>
    </row>
    <row r="42" spans="1:8" ht="13.5" customHeight="1">
      <c r="A42" s="213" t="s">
        <v>187</v>
      </c>
      <c r="B42" s="115"/>
      <c r="C42" s="145"/>
      <c r="D42" s="115"/>
      <c r="E42" s="89">
        <f>C42*D42</f>
        <v>0</v>
      </c>
      <c r="F42" s="33"/>
      <c r="H42" s="121"/>
    </row>
    <row r="43" spans="1:8" ht="13.5" customHeight="1">
      <c r="A43" s="213" t="s">
        <v>188</v>
      </c>
      <c r="B43" s="115"/>
      <c r="C43" s="145"/>
      <c r="D43" s="115"/>
      <c r="E43" s="89">
        <f>C43*D43</f>
        <v>0</v>
      </c>
      <c r="F43" s="33"/>
      <c r="H43" s="121"/>
    </row>
    <row r="44" spans="1:8" ht="13.5" customHeight="1">
      <c r="A44" s="214" t="s">
        <v>189</v>
      </c>
      <c r="B44" s="82">
        <f>SUM(B40:B43)</f>
        <v>0</v>
      </c>
      <c r="C44" s="82"/>
      <c r="D44" s="82">
        <f>SUM(D35:D43)</f>
        <v>0</v>
      </c>
      <c r="E44" s="111"/>
      <c r="F44" s="33"/>
      <c r="H44" s="121"/>
    </row>
    <row r="45" spans="1:8" ht="13.5" customHeight="1">
      <c r="A45" s="45"/>
      <c r="B45" s="122"/>
      <c r="C45" s="122"/>
      <c r="D45" s="45"/>
      <c r="E45" s="123"/>
      <c r="F45" s="34"/>
      <c r="H45" s="121"/>
    </row>
    <row r="46" spans="1:8" ht="13.5" customHeight="1">
      <c r="A46" s="45"/>
      <c r="B46" s="45"/>
      <c r="C46" s="45"/>
      <c r="D46" s="45"/>
      <c r="E46" s="45"/>
      <c r="F46" s="34"/>
      <c r="H46" s="118"/>
    </row>
    <row r="47" spans="1:8" ht="13.5" customHeight="1">
      <c r="A47" s="120" t="s">
        <v>121</v>
      </c>
      <c r="B47" s="96" t="s">
        <v>107</v>
      </c>
      <c r="C47" s="96" t="s">
        <v>108</v>
      </c>
      <c r="D47" s="96" t="s">
        <v>109</v>
      </c>
      <c r="E47" s="92"/>
      <c r="F47" s="34"/>
      <c r="H47" s="121"/>
    </row>
    <row r="48" spans="1:8" ht="13.5" customHeight="1">
      <c r="A48" s="215" t="s">
        <v>278</v>
      </c>
      <c r="B48" s="124">
        <f>SUM(B21:B24)+B29-B40</f>
        <v>0</v>
      </c>
      <c r="C48" s="113">
        <v>0.02</v>
      </c>
      <c r="D48" s="89">
        <f>B48*C48</f>
        <v>0</v>
      </c>
      <c r="E48" s="92"/>
      <c r="F48" s="33"/>
      <c r="H48" s="121"/>
    </row>
    <row r="49" spans="1:8" ht="13.5" customHeight="1">
      <c r="A49" s="216" t="s">
        <v>190</v>
      </c>
      <c r="B49" s="124">
        <f>B25+B30-B42</f>
        <v>0</v>
      </c>
      <c r="C49" s="113">
        <v>0.0125</v>
      </c>
      <c r="D49" s="89">
        <f>B49*C49</f>
        <v>0</v>
      </c>
      <c r="E49" s="92"/>
      <c r="F49" s="33"/>
      <c r="H49" s="121"/>
    </row>
    <row r="50" spans="1:8" ht="13.5" customHeight="1">
      <c r="A50" s="216" t="s">
        <v>191</v>
      </c>
      <c r="B50" s="124">
        <f>B27+B31-B43</f>
        <v>0</v>
      </c>
      <c r="C50" s="113">
        <v>0.0125</v>
      </c>
      <c r="D50" s="89">
        <f>B50*C50</f>
        <v>0</v>
      </c>
      <c r="E50" s="92"/>
      <c r="F50" s="33"/>
      <c r="H50" s="121"/>
    </row>
    <row r="51" spans="1:8" ht="13.5" customHeight="1">
      <c r="A51" s="217" t="s">
        <v>192</v>
      </c>
      <c r="B51" s="124">
        <f>SUM(B48:B50)</f>
        <v>0</v>
      </c>
      <c r="C51" s="113"/>
      <c r="D51" s="114">
        <f>IF(SUM(D48:D50)&gt;200,SUM(D48:D50),200)</f>
        <v>200</v>
      </c>
      <c r="E51" s="92"/>
      <c r="F51" s="33"/>
      <c r="H51" s="121"/>
    </row>
    <row r="52" spans="1:6" ht="13.5" customHeight="1">
      <c r="A52" s="45"/>
      <c r="B52" s="83"/>
      <c r="C52" s="84"/>
      <c r="D52" s="83"/>
      <c r="E52" s="85"/>
      <c r="F52" s="34"/>
    </row>
    <row r="53" spans="1:6" ht="13.5" customHeight="1">
      <c r="A53" s="120" t="s">
        <v>23</v>
      </c>
      <c r="B53" s="83"/>
      <c r="C53" s="84"/>
      <c r="D53" s="83"/>
      <c r="E53" s="85"/>
      <c r="F53" s="33"/>
    </row>
    <row r="54" spans="1:6" ht="13.5" customHeight="1">
      <c r="A54" s="218" t="s">
        <v>193</v>
      </c>
      <c r="B54" s="125"/>
      <c r="C54" s="126"/>
      <c r="D54" s="127">
        <f>D51</f>
        <v>200</v>
      </c>
      <c r="E54" s="127">
        <f>E32-SUM(E35:E43)</f>
        <v>0</v>
      </c>
      <c r="F54" s="33"/>
    </row>
    <row r="55" spans="1:6" ht="13.5" customHeight="1">
      <c r="A55" s="219" t="s">
        <v>194</v>
      </c>
      <c r="B55" s="87"/>
      <c r="C55" s="87"/>
      <c r="D55" s="87"/>
      <c r="E55" s="88">
        <f>IF(E54&gt;D54,E54-D54,0)</f>
        <v>0</v>
      </c>
      <c r="F55" s="33"/>
    </row>
    <row r="56" spans="1:6" ht="13.5" customHeight="1">
      <c r="A56" s="219" t="s">
        <v>344</v>
      </c>
      <c r="B56" s="45"/>
      <c r="C56" s="45"/>
      <c r="D56" s="87"/>
      <c r="E56" s="89">
        <f>D54+E55</f>
        <v>200</v>
      </c>
      <c r="F56" s="33"/>
    </row>
    <row r="57" spans="1:6" ht="13.5" customHeight="1">
      <c r="A57" s="220" t="s">
        <v>352</v>
      </c>
      <c r="B57" s="45"/>
      <c r="C57" s="45"/>
      <c r="D57" s="45"/>
      <c r="E57" s="89">
        <f>'PAGE#2'!$D$56</f>
        <v>0</v>
      </c>
      <c r="F57" s="34"/>
    </row>
    <row r="58" spans="1:6" ht="13.5" customHeight="1">
      <c r="A58" s="68" t="s">
        <v>195</v>
      </c>
      <c r="B58" s="69"/>
      <c r="C58" s="69"/>
      <c r="D58" s="69"/>
      <c r="E58" s="90">
        <f>SUM(E56:E57)</f>
        <v>200</v>
      </c>
      <c r="F58" s="33"/>
    </row>
    <row r="59" spans="1:6" ht="13.5" customHeight="1">
      <c r="A59" s="219" t="s">
        <v>196</v>
      </c>
      <c r="B59" s="45"/>
      <c r="C59" s="45"/>
      <c r="D59" s="148"/>
      <c r="E59" s="91"/>
      <c r="F59" s="33"/>
    </row>
    <row r="60" spans="1:6" ht="13.5" customHeight="1">
      <c r="A60" s="219" t="s">
        <v>197</v>
      </c>
      <c r="B60" s="45"/>
      <c r="C60" s="92"/>
      <c r="D60" s="146"/>
      <c r="E60" s="91"/>
      <c r="F60" s="33"/>
    </row>
    <row r="61" spans="1:6" ht="13.5" customHeight="1">
      <c r="A61" s="219" t="s">
        <v>346</v>
      </c>
      <c r="B61" s="45"/>
      <c r="C61" s="92"/>
      <c r="D61" s="149"/>
      <c r="E61" s="91"/>
      <c r="F61" s="33"/>
    </row>
    <row r="62" spans="1:6" ht="13.5" customHeight="1">
      <c r="A62" s="68" t="s">
        <v>228</v>
      </c>
      <c r="B62" s="93" t="s">
        <v>106</v>
      </c>
      <c r="C62" s="93"/>
      <c r="D62" s="93"/>
      <c r="E62" s="89">
        <f>IF(E58&gt;D59+D60+D61,E58-D59-D60-D61,0)</f>
        <v>200</v>
      </c>
      <c r="F62" s="33"/>
    </row>
    <row r="63" spans="1:6" ht="13.5" customHeight="1">
      <c r="A63" s="219" t="s">
        <v>198</v>
      </c>
      <c r="B63" s="45"/>
      <c r="C63" s="45"/>
      <c r="D63" s="45"/>
      <c r="E63" s="91"/>
      <c r="F63" s="33"/>
    </row>
    <row r="64" spans="1:6" ht="13.5" customHeight="1" hidden="1">
      <c r="A64" s="94" t="s">
        <v>99</v>
      </c>
      <c r="B64" s="45"/>
      <c r="C64" s="45"/>
      <c r="D64" s="45"/>
      <c r="E64" s="91"/>
      <c r="F64" s="33"/>
    </row>
    <row r="65" spans="1:6" ht="13.5" customHeight="1" hidden="1">
      <c r="A65" s="72" t="s">
        <v>181</v>
      </c>
      <c r="B65" s="45"/>
      <c r="C65" s="45"/>
      <c r="D65" s="148"/>
      <c r="E65" s="91"/>
      <c r="F65" s="33"/>
    </row>
    <row r="66" spans="1:6" ht="13.5" customHeight="1">
      <c r="A66" s="219" t="s">
        <v>305</v>
      </c>
      <c r="B66" s="45"/>
      <c r="C66" s="45"/>
      <c r="D66" s="225"/>
      <c r="E66" s="91"/>
      <c r="F66" s="33"/>
    </row>
    <row r="67" spans="1:6" ht="13.5" customHeight="1">
      <c r="A67" s="219" t="s">
        <v>199</v>
      </c>
      <c r="B67" s="45"/>
      <c r="C67" s="45"/>
      <c r="D67" s="45"/>
      <c r="E67" s="89">
        <f>SUM(D65:D66)</f>
        <v>0</v>
      </c>
      <c r="F67" s="33"/>
    </row>
    <row r="68" spans="1:6" ht="13.5" customHeight="1">
      <c r="A68" s="219" t="s">
        <v>349</v>
      </c>
      <c r="B68" s="45"/>
      <c r="C68" s="95"/>
      <c r="D68" s="96" t="s">
        <v>178</v>
      </c>
      <c r="E68" s="88">
        <f>ROUND((E62-E67),0)</f>
        <v>200</v>
      </c>
      <c r="F68" s="33"/>
    </row>
    <row r="69" spans="1:6" ht="13.5" customHeight="1">
      <c r="A69" s="219" t="s">
        <v>304</v>
      </c>
      <c r="B69" s="45"/>
      <c r="C69" s="95"/>
      <c r="D69" s="96" t="s">
        <v>178</v>
      </c>
      <c r="E69" s="89">
        <f>ROUND(IF(E62&gt;200,E62,200),0)</f>
        <v>200</v>
      </c>
      <c r="F69" s="33"/>
    </row>
    <row r="70" spans="1:6" ht="13.5" customHeight="1">
      <c r="A70" s="219" t="s">
        <v>348</v>
      </c>
      <c r="B70" s="45"/>
      <c r="C70" s="95"/>
      <c r="D70" s="96" t="s">
        <v>179</v>
      </c>
      <c r="E70" s="89">
        <f>ROUND('PAGE#2'!$D$25,0)</f>
        <v>100</v>
      </c>
      <c r="F70" s="33"/>
    </row>
    <row r="71" spans="1:6" ht="13.5" customHeight="1">
      <c r="A71" s="221" t="s">
        <v>347</v>
      </c>
      <c r="B71" s="73"/>
      <c r="C71" s="97"/>
      <c r="D71" s="96" t="s">
        <v>180</v>
      </c>
      <c r="E71" s="89">
        <f>ROUND('PAGE#2'!$D$11,0)</f>
        <v>100</v>
      </c>
      <c r="F71" s="33"/>
    </row>
    <row r="72" spans="1:6" ht="13.5" customHeight="1" thickBot="1">
      <c r="A72" s="68" t="s">
        <v>303</v>
      </c>
      <c r="B72" s="70"/>
      <c r="C72" s="70"/>
      <c r="D72" s="71"/>
      <c r="E72" s="98">
        <f>ROUND(SUM(E68:E71),0)</f>
        <v>600</v>
      </c>
      <c r="F72" s="33"/>
    </row>
    <row r="73" spans="1:6" ht="13.5" customHeight="1" thickTop="1">
      <c r="A73" s="10"/>
      <c r="B73" s="10"/>
      <c r="C73" s="10"/>
      <c r="D73" s="45"/>
      <c r="E73" s="10"/>
      <c r="F73" s="33"/>
    </row>
    <row r="74" spans="1:6" ht="13.5" customHeight="1">
      <c r="A74" s="10"/>
      <c r="B74" s="10"/>
      <c r="C74" s="10"/>
      <c r="D74" s="10"/>
      <c r="E74" s="10"/>
      <c r="F74" s="33"/>
    </row>
    <row r="75" spans="1:6" ht="13.5" customHeight="1" thickBot="1">
      <c r="A75" s="99" t="s">
        <v>79</v>
      </c>
      <c r="B75" s="10"/>
      <c r="C75" s="10"/>
      <c r="D75" s="10"/>
      <c r="E75" s="253">
        <f>'PAGE#1'!$E$23+'PAGE#1'!$E$24</f>
        <v>0</v>
      </c>
      <c r="F75" s="33"/>
    </row>
    <row r="76" spans="1:6" ht="13.5" customHeight="1" thickTop="1">
      <c r="A76" s="10"/>
      <c r="B76" s="10"/>
      <c r="C76" s="10"/>
      <c r="D76" s="10"/>
      <c r="E76" s="10"/>
      <c r="F76" s="33"/>
    </row>
    <row r="77" spans="1:6" ht="13.5" customHeight="1">
      <c r="A77" s="10"/>
      <c r="B77" s="58"/>
      <c r="C77" s="10"/>
      <c r="D77" s="10"/>
      <c r="E77" s="10"/>
      <c r="F77" s="33"/>
    </row>
    <row r="78" spans="1:6" ht="12.75">
      <c r="A78" s="10"/>
      <c r="B78" s="10"/>
      <c r="C78" s="10"/>
      <c r="D78" s="10"/>
      <c r="E78" s="10"/>
      <c r="F78" s="33"/>
    </row>
    <row r="79" spans="1:6" ht="12.75">
      <c r="A79" s="10"/>
      <c r="B79" s="10"/>
      <c r="C79" s="10"/>
      <c r="D79" s="10"/>
      <c r="E79" s="10"/>
      <c r="F79" s="33"/>
    </row>
    <row r="80" spans="1:6" ht="12.75">
      <c r="A80" s="9"/>
      <c r="B80" s="6"/>
      <c r="C80" s="6"/>
      <c r="D80" s="6"/>
      <c r="E80" s="6"/>
      <c r="F80" s="9"/>
    </row>
    <row r="81" spans="1:6" ht="12.75">
      <c r="A81" s="6"/>
      <c r="B81" s="6"/>
      <c r="C81" s="6"/>
      <c r="D81" s="6"/>
      <c r="E81" s="6"/>
      <c r="F81" s="9"/>
    </row>
    <row r="82" spans="1:6" ht="12.75">
      <c r="A82" s="6"/>
      <c r="B82" s="6"/>
      <c r="C82" s="6"/>
      <c r="D82" s="6"/>
      <c r="E82" s="6"/>
      <c r="F82" s="9"/>
    </row>
    <row r="83" spans="1:5" ht="12.75">
      <c r="A83" s="2"/>
      <c r="B83" s="2"/>
      <c r="C83" s="2"/>
      <c r="D83" s="2"/>
      <c r="E83" s="2"/>
    </row>
    <row r="84" spans="1:5" ht="12.75">
      <c r="A84" s="2"/>
      <c r="B84" s="2"/>
      <c r="C84" s="2"/>
      <c r="D84" s="2"/>
      <c r="E84" s="2"/>
    </row>
    <row r="85" spans="1:5" ht="12.75">
      <c r="A85" s="2"/>
      <c r="B85" s="2"/>
      <c r="C85" s="2"/>
      <c r="D85" s="2"/>
      <c r="E85" s="2"/>
    </row>
    <row r="86" spans="1:5" ht="12.75">
      <c r="A86" s="2"/>
      <c r="B86" s="2"/>
      <c r="C86" s="2"/>
      <c r="D86" s="2"/>
      <c r="E86" s="2"/>
    </row>
    <row r="87" spans="1:5" ht="12.75">
      <c r="A87" s="2"/>
      <c r="B87" s="2"/>
      <c r="C87" s="2"/>
      <c r="D87" s="2"/>
      <c r="E87" s="2"/>
    </row>
  </sheetData>
  <sheetProtection password="D313" sheet="1"/>
  <mergeCells count="3">
    <mergeCell ref="A8:E8"/>
    <mergeCell ref="C12:E12"/>
    <mergeCell ref="C11:D11"/>
  </mergeCells>
  <printOptions/>
  <pageMargins left="0.75" right="0.75" top="0.75" bottom="0.5" header="0.5" footer="0.5"/>
  <pageSetup fitToHeight="1" fitToWidth="1" horizontalDpi="600" verticalDpi="600" orientation="portrait" scale="66" r:id="rId3"/>
  <headerFooter alignWithMargins="0">
    <oddFooter xml:space="preserve">&amp;C&amp;A  </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F93"/>
  <sheetViews>
    <sheetView zoomScalePageLayoutView="0" workbookViewId="0" topLeftCell="A1">
      <selection activeCell="D68" sqref="D68"/>
    </sheetView>
  </sheetViews>
  <sheetFormatPr defaultColWidth="9.140625" defaultRowHeight="12.75"/>
  <cols>
    <col min="1" max="1" width="100.7109375" style="0" customWidth="1"/>
    <col min="2" max="2" width="15.7109375" style="0" hidden="1" customWidth="1"/>
    <col min="3" max="4" width="16.7109375" style="0" customWidth="1"/>
    <col min="5" max="5" width="15.7109375" style="0" hidden="1" customWidth="1"/>
  </cols>
  <sheetData>
    <row r="1" spans="1:6" ht="12.75">
      <c r="A1" s="16" t="s">
        <v>37</v>
      </c>
      <c r="B1" s="135" t="s">
        <v>125</v>
      </c>
      <c r="C1" s="166" t="s">
        <v>38</v>
      </c>
      <c r="D1" s="167"/>
      <c r="E1" s="9"/>
      <c r="F1" s="9"/>
    </row>
    <row r="2" spans="1:6" ht="12.75">
      <c r="A2" s="53">
        <f>'PAGE#1'!$C$14</f>
        <v>0</v>
      </c>
      <c r="B2" s="136" t="s">
        <v>126</v>
      </c>
      <c r="C2" s="112" t="s">
        <v>39</v>
      </c>
      <c r="D2" s="168">
        <f>'PAGE#1'!$C$14</f>
        <v>0</v>
      </c>
      <c r="E2" s="9"/>
      <c r="F2" s="9"/>
    </row>
    <row r="3" spans="1:6" ht="12.75">
      <c r="A3" s="11" t="s">
        <v>0</v>
      </c>
      <c r="B3" s="136" t="s">
        <v>127</v>
      </c>
      <c r="C3" s="112" t="s">
        <v>40</v>
      </c>
      <c r="D3" s="169" t="str">
        <f>'PAGE#1'!$E$16</f>
        <v>MED</v>
      </c>
      <c r="E3" s="9"/>
      <c r="F3" s="9"/>
    </row>
    <row r="4" spans="1:6" ht="12.75">
      <c r="A4" s="11" t="s">
        <v>36</v>
      </c>
      <c r="B4" s="134"/>
      <c r="C4" s="112" t="s">
        <v>41</v>
      </c>
      <c r="D4" s="170">
        <f>'PAGE#1'!E17</f>
        <v>0</v>
      </c>
      <c r="E4" s="9"/>
      <c r="F4" s="9"/>
    </row>
    <row r="5" spans="1:6" ht="12.75">
      <c r="A5" s="140" t="s">
        <v>3</v>
      </c>
      <c r="B5" s="141"/>
      <c r="C5" s="112" t="s">
        <v>42</v>
      </c>
      <c r="D5" s="171">
        <f>'PAGE#1'!E18</f>
        <v>0</v>
      </c>
      <c r="E5" s="9"/>
      <c r="F5" s="9"/>
    </row>
    <row r="6" spans="1:6" ht="12.75">
      <c r="A6" s="140" t="s">
        <v>4</v>
      </c>
      <c r="B6" s="5"/>
      <c r="C6" s="112" t="s">
        <v>43</v>
      </c>
      <c r="D6" s="172">
        <f>'PAGE#1'!E19</f>
        <v>0</v>
      </c>
      <c r="E6" s="9"/>
      <c r="F6" s="9"/>
    </row>
    <row r="7" spans="1:6" ht="12.75">
      <c r="A7" s="140" t="s">
        <v>5</v>
      </c>
      <c r="B7" s="5"/>
      <c r="C7" s="112" t="s">
        <v>44</v>
      </c>
      <c r="D7" s="173">
        <f>'PAGE#1'!E20</f>
        <v>0</v>
      </c>
      <c r="E7" s="9"/>
      <c r="F7" s="9"/>
    </row>
    <row r="8" spans="1:6" ht="12.75">
      <c r="A8" s="140" t="s">
        <v>6</v>
      </c>
      <c r="B8" s="5"/>
      <c r="C8" s="112" t="s">
        <v>45</v>
      </c>
      <c r="D8" s="227">
        <f>+'PAGE#1'!F1</f>
        <v>45000</v>
      </c>
      <c r="E8" s="9"/>
      <c r="F8" s="9"/>
    </row>
    <row r="9" spans="1:6" ht="12.75">
      <c r="A9" s="132"/>
      <c r="B9" s="14"/>
      <c r="C9" s="7"/>
      <c r="D9" s="133"/>
      <c r="E9" s="9"/>
      <c r="F9" s="9"/>
    </row>
    <row r="10" spans="1:6" ht="12.75">
      <c r="A10" s="112" t="s">
        <v>147</v>
      </c>
      <c r="B10" s="112"/>
      <c r="C10" s="112" t="s">
        <v>128</v>
      </c>
      <c r="D10" s="150">
        <f>'PAGE#3'!B21</f>
        <v>0</v>
      </c>
      <c r="E10" s="9"/>
      <c r="F10" s="9"/>
    </row>
    <row r="11" spans="1:6" ht="12.75">
      <c r="A11" s="112" t="s">
        <v>145</v>
      </c>
      <c r="B11" s="112"/>
      <c r="C11" s="112" t="s">
        <v>130</v>
      </c>
      <c r="D11" s="150">
        <f>'PAGE#3'!B22</f>
        <v>0</v>
      </c>
      <c r="E11" s="9"/>
      <c r="F11" s="9"/>
    </row>
    <row r="12" spans="1:6" ht="12.75">
      <c r="A12" s="214" t="s">
        <v>279</v>
      </c>
      <c r="B12" s="112"/>
      <c r="C12" s="112" t="s">
        <v>131</v>
      </c>
      <c r="D12" s="150">
        <f>'PAGE#3'!B23</f>
        <v>0</v>
      </c>
      <c r="E12" s="9"/>
      <c r="F12" s="9"/>
    </row>
    <row r="13" spans="1:6" ht="12.75">
      <c r="A13" s="112" t="s">
        <v>146</v>
      </c>
      <c r="B13" s="112"/>
      <c r="C13" s="112" t="s">
        <v>141</v>
      </c>
      <c r="D13" s="150">
        <f>'PAGE#3'!B24</f>
        <v>0</v>
      </c>
      <c r="E13" s="9"/>
      <c r="F13" s="9"/>
    </row>
    <row r="14" spans="1:6" ht="12.75">
      <c r="A14" s="112" t="s">
        <v>153</v>
      </c>
      <c r="B14" s="112"/>
      <c r="C14" s="112" t="s">
        <v>134</v>
      </c>
      <c r="D14" s="150">
        <f>'PAGE#3'!B25</f>
        <v>0</v>
      </c>
      <c r="E14" s="9"/>
      <c r="F14" s="9"/>
    </row>
    <row r="15" spans="1:6" ht="12.75">
      <c r="A15" s="112" t="s">
        <v>152</v>
      </c>
      <c r="B15" s="112"/>
      <c r="C15" s="112" t="s">
        <v>155</v>
      </c>
      <c r="D15" s="150">
        <f>'PAGE#3'!$B$26</f>
        <v>0</v>
      </c>
      <c r="E15" s="9"/>
      <c r="F15" s="9"/>
    </row>
    <row r="16" spans="1:6" ht="12.75">
      <c r="A16" s="112" t="s">
        <v>154</v>
      </c>
      <c r="B16" s="112"/>
      <c r="C16" s="112" t="s">
        <v>135</v>
      </c>
      <c r="D16" s="150">
        <f>'PAGE#3'!B27</f>
        <v>0</v>
      </c>
      <c r="E16" s="9"/>
      <c r="F16" s="9"/>
    </row>
    <row r="17" spans="1:6" ht="12.75">
      <c r="A17" s="112" t="s">
        <v>156</v>
      </c>
      <c r="B17" s="112"/>
      <c r="C17" s="112" t="s">
        <v>136</v>
      </c>
      <c r="D17" s="150">
        <f>'PAGE#3'!B28</f>
        <v>0</v>
      </c>
      <c r="E17" s="9"/>
      <c r="F17" s="9"/>
    </row>
    <row r="18" spans="1:6" ht="12.75">
      <c r="A18" s="112" t="s">
        <v>157</v>
      </c>
      <c r="B18" s="112"/>
      <c r="C18" s="112" t="s">
        <v>137</v>
      </c>
      <c r="D18" s="150">
        <f>'PAGE#3'!B29</f>
        <v>0</v>
      </c>
      <c r="E18" s="9"/>
      <c r="F18" s="9"/>
    </row>
    <row r="19" spans="1:6" ht="12.75">
      <c r="A19" s="112" t="s">
        <v>158</v>
      </c>
      <c r="B19" s="112"/>
      <c r="C19" s="112" t="s">
        <v>138</v>
      </c>
      <c r="D19" s="150">
        <f>'PAGE#3'!B30</f>
        <v>0</v>
      </c>
      <c r="E19" s="9"/>
      <c r="F19" s="9"/>
    </row>
    <row r="20" spans="1:6" ht="12.75">
      <c r="A20" s="112" t="s">
        <v>159</v>
      </c>
      <c r="B20" s="112"/>
      <c r="C20" s="112" t="s">
        <v>139</v>
      </c>
      <c r="D20" s="150">
        <f>'PAGE#3'!B31</f>
        <v>0</v>
      </c>
      <c r="E20" s="9"/>
      <c r="F20" s="9"/>
    </row>
    <row r="21" spans="1:6" ht="12.75">
      <c r="A21" s="112" t="s">
        <v>160</v>
      </c>
      <c r="B21" s="112"/>
      <c r="C21" s="112" t="s">
        <v>140</v>
      </c>
      <c r="D21" s="150">
        <f>'PAGE#3'!B32</f>
        <v>0</v>
      </c>
      <c r="E21" s="9"/>
      <c r="F21" s="9"/>
    </row>
    <row r="22" spans="1:6" ht="12.75">
      <c r="A22" s="112" t="s">
        <v>169</v>
      </c>
      <c r="B22" s="112"/>
      <c r="C22" s="112"/>
      <c r="D22" s="150"/>
      <c r="E22" s="9"/>
      <c r="F22" s="9"/>
    </row>
    <row r="23" spans="1:6" ht="12.75">
      <c r="A23" s="112" t="s">
        <v>166</v>
      </c>
      <c r="B23" s="112"/>
      <c r="C23" s="112" t="s">
        <v>129</v>
      </c>
      <c r="D23" s="150">
        <f>'PAGE#3'!$B$36+'PAGE#3'!$B$35</f>
        <v>0</v>
      </c>
      <c r="E23" s="9"/>
      <c r="F23" s="9"/>
    </row>
    <row r="24" spans="1:6" ht="12.75">
      <c r="A24" s="214" t="s">
        <v>226</v>
      </c>
      <c r="B24" s="112"/>
      <c r="C24" s="112" t="s">
        <v>132</v>
      </c>
      <c r="D24" s="150">
        <f>'PAGE#3'!B37</f>
        <v>0</v>
      </c>
      <c r="E24" s="9"/>
      <c r="F24" s="9"/>
    </row>
    <row r="25" spans="1:6" ht="12.75" hidden="1">
      <c r="A25" s="112" t="s">
        <v>165</v>
      </c>
      <c r="B25" s="112"/>
      <c r="C25" s="112" t="s">
        <v>133</v>
      </c>
      <c r="D25" s="150">
        <f>'PAGE#3'!B38</f>
        <v>0</v>
      </c>
      <c r="E25" s="9"/>
      <c r="F25" s="9"/>
    </row>
    <row r="26" spans="1:6" ht="12.75">
      <c r="A26" s="214" t="s">
        <v>200</v>
      </c>
      <c r="B26" s="112"/>
      <c r="C26" s="112" t="s">
        <v>167</v>
      </c>
      <c r="D26" s="150">
        <f>'PAGE#3'!B39</f>
        <v>0</v>
      </c>
      <c r="E26" s="9"/>
      <c r="F26" s="9"/>
    </row>
    <row r="27" spans="1:6" ht="12.75">
      <c r="A27" s="214" t="s">
        <v>201</v>
      </c>
      <c r="B27" s="112"/>
      <c r="C27" s="112" t="s">
        <v>142</v>
      </c>
      <c r="D27" s="150">
        <f>'PAGE#3'!B40</f>
        <v>0</v>
      </c>
      <c r="E27" s="9"/>
      <c r="F27" s="9"/>
    </row>
    <row r="28" spans="1:6" ht="12.75">
      <c r="A28" s="213" t="s">
        <v>202</v>
      </c>
      <c r="B28" s="112"/>
      <c r="C28" s="112" t="s">
        <v>161</v>
      </c>
      <c r="D28" s="150">
        <f>'PAGE#3'!$B$41</f>
        <v>0</v>
      </c>
      <c r="E28" s="9"/>
      <c r="F28" s="174"/>
    </row>
    <row r="29" spans="1:6" ht="12.75">
      <c r="A29" s="214" t="s">
        <v>203</v>
      </c>
      <c r="B29" s="112"/>
      <c r="C29" s="112" t="s">
        <v>170</v>
      </c>
      <c r="D29" s="150">
        <f>'PAGE#3'!B42</f>
        <v>0</v>
      </c>
      <c r="E29" s="9"/>
      <c r="F29" s="174"/>
    </row>
    <row r="30" spans="1:6" ht="12.75">
      <c r="A30" s="214" t="s">
        <v>204</v>
      </c>
      <c r="B30" s="112"/>
      <c r="C30" s="112" t="s">
        <v>143</v>
      </c>
      <c r="D30" s="150">
        <f>'PAGE#3'!B43</f>
        <v>0</v>
      </c>
      <c r="E30" s="9"/>
      <c r="F30" s="174"/>
    </row>
    <row r="31" spans="1:6" ht="12.75">
      <c r="A31" s="214" t="s">
        <v>205</v>
      </c>
      <c r="B31" s="112"/>
      <c r="C31" s="139" t="s">
        <v>144</v>
      </c>
      <c r="D31" s="150">
        <f>'PAGE#3'!B44</f>
        <v>0</v>
      </c>
      <c r="E31" s="9"/>
      <c r="F31" s="174"/>
    </row>
    <row r="32" spans="1:6" ht="12.75">
      <c r="A32" s="222" t="s">
        <v>206</v>
      </c>
      <c r="B32" s="112"/>
      <c r="C32" s="139" t="s">
        <v>162</v>
      </c>
      <c r="D32" s="147">
        <f>'PAGE#3'!B48</f>
        <v>0</v>
      </c>
      <c r="E32" s="9"/>
      <c r="F32" s="174"/>
    </row>
    <row r="33" spans="1:6" ht="12.75">
      <c r="A33" s="214" t="s">
        <v>207</v>
      </c>
      <c r="B33" s="112"/>
      <c r="C33" s="139" t="s">
        <v>171</v>
      </c>
      <c r="D33" s="147">
        <f>'PAGE#3'!B49</f>
        <v>0</v>
      </c>
      <c r="E33" s="9"/>
      <c r="F33" s="174"/>
    </row>
    <row r="34" spans="1:6" ht="12.75">
      <c r="A34" s="214" t="s">
        <v>208</v>
      </c>
      <c r="B34" s="112"/>
      <c r="C34" s="139" t="s">
        <v>163</v>
      </c>
      <c r="D34" s="147">
        <f>'PAGE#3'!B50</f>
        <v>0</v>
      </c>
      <c r="E34" s="9"/>
      <c r="F34" s="174"/>
    </row>
    <row r="35" spans="1:6" ht="12.75">
      <c r="A35" s="214" t="s">
        <v>209</v>
      </c>
      <c r="B35" s="112"/>
      <c r="C35" s="112" t="s">
        <v>46</v>
      </c>
      <c r="D35" s="147">
        <f>'PAGE#3'!$B$51</f>
        <v>0</v>
      </c>
      <c r="E35" s="9"/>
      <c r="F35" s="174"/>
    </row>
    <row r="36" spans="1:6" ht="12.75">
      <c r="A36" s="214" t="s">
        <v>210</v>
      </c>
      <c r="B36" s="152"/>
      <c r="C36" s="112" t="s">
        <v>47</v>
      </c>
      <c r="D36" s="151">
        <f>'PAGE#3'!$D$51</f>
        <v>200</v>
      </c>
      <c r="E36" s="9"/>
      <c r="F36" s="174"/>
    </row>
    <row r="37" spans="1:6" ht="12.75">
      <c r="A37" s="214" t="s">
        <v>212</v>
      </c>
      <c r="B37" s="112"/>
      <c r="C37" s="112" t="s">
        <v>48</v>
      </c>
      <c r="D37" s="147">
        <f>'PAGE#3'!$D$32-'PAGE#3'!$D$44</f>
        <v>0</v>
      </c>
      <c r="E37" s="9"/>
      <c r="F37" s="174"/>
    </row>
    <row r="38" spans="1:6" ht="12.75">
      <c r="A38" s="214" t="s">
        <v>213</v>
      </c>
      <c r="B38" s="112"/>
      <c r="C38" s="112" t="s">
        <v>49</v>
      </c>
      <c r="D38" s="151">
        <f>'PAGE#3'!$E$54</f>
        <v>0</v>
      </c>
      <c r="E38" s="9"/>
      <c r="F38" s="9"/>
    </row>
    <row r="39" spans="1:6" ht="12.75">
      <c r="A39" s="214" t="s">
        <v>211</v>
      </c>
      <c r="B39" s="112"/>
      <c r="C39" s="112" t="s">
        <v>85</v>
      </c>
      <c r="D39" s="151">
        <f>'PAGE#3'!$E$55</f>
        <v>0</v>
      </c>
      <c r="E39" s="9"/>
      <c r="F39" s="9"/>
    </row>
    <row r="40" spans="1:6" ht="12.75">
      <c r="A40" s="214" t="s">
        <v>214</v>
      </c>
      <c r="B40" s="112"/>
      <c r="C40" s="112" t="s">
        <v>50</v>
      </c>
      <c r="D40" s="151">
        <f>'PAGE#3'!$E$56</f>
        <v>200</v>
      </c>
      <c r="E40" s="9"/>
      <c r="F40" s="9"/>
    </row>
    <row r="41" spans="1:6" ht="12.75">
      <c r="A41" s="112"/>
      <c r="B41" s="112"/>
      <c r="C41" s="112"/>
      <c r="D41" s="151"/>
      <c r="E41" s="9"/>
      <c r="F41" s="9"/>
    </row>
    <row r="42" spans="1:6" ht="12.75">
      <c r="A42" s="112"/>
      <c r="B42" s="112"/>
      <c r="C42" s="112" t="s">
        <v>51</v>
      </c>
      <c r="D42" s="151">
        <f>D40</f>
        <v>200</v>
      </c>
      <c r="E42" s="9"/>
      <c r="F42" s="9"/>
    </row>
    <row r="43" spans="1:6" ht="12.75">
      <c r="A43" s="222" t="s">
        <v>215</v>
      </c>
      <c r="B43" s="112"/>
      <c r="C43" s="112" t="s">
        <v>100</v>
      </c>
      <c r="D43" s="151">
        <f>'PAGE#3'!$E$57</f>
        <v>0</v>
      </c>
      <c r="E43" s="9"/>
      <c r="F43" s="19"/>
    </row>
    <row r="44" spans="1:6" ht="12.75">
      <c r="A44" s="214" t="s">
        <v>216</v>
      </c>
      <c r="B44" s="112"/>
      <c r="C44" s="112" t="s">
        <v>53</v>
      </c>
      <c r="D44" s="153">
        <f>'PAGE#3'!E58</f>
        <v>200</v>
      </c>
      <c r="E44" s="9"/>
      <c r="F44" s="19"/>
    </row>
    <row r="45" spans="1:6" ht="12.75">
      <c r="A45" s="112"/>
      <c r="B45" s="112"/>
      <c r="C45" s="112"/>
      <c r="D45" s="151"/>
      <c r="E45" s="9"/>
      <c r="F45" s="9"/>
    </row>
    <row r="46" spans="1:6" ht="12.75">
      <c r="A46" s="214" t="s">
        <v>217</v>
      </c>
      <c r="B46" s="112"/>
      <c r="C46" s="112" t="s">
        <v>52</v>
      </c>
      <c r="D46" s="151">
        <f>'PAGE#3'!D59</f>
        <v>0</v>
      </c>
      <c r="E46" s="9"/>
      <c r="F46" s="9"/>
    </row>
    <row r="47" spans="1:6" ht="12.75">
      <c r="A47" s="214" t="s">
        <v>218</v>
      </c>
      <c r="B47" s="112"/>
      <c r="C47" s="112" t="s">
        <v>56</v>
      </c>
      <c r="D47" s="151">
        <f>'PAGE#3'!D60</f>
        <v>0</v>
      </c>
      <c r="E47" s="9"/>
      <c r="F47" s="9"/>
    </row>
    <row r="48" spans="1:6" ht="12.75">
      <c r="A48" s="214" t="s">
        <v>219</v>
      </c>
      <c r="B48" s="112"/>
      <c r="C48" s="112" t="s">
        <v>57</v>
      </c>
      <c r="D48" s="151">
        <f>'PAGE#3'!D61</f>
        <v>0</v>
      </c>
      <c r="E48" s="9"/>
      <c r="F48" s="9"/>
    </row>
    <row r="49" spans="1:6" ht="12.75">
      <c r="A49" s="214" t="s">
        <v>220</v>
      </c>
      <c r="B49" s="112"/>
      <c r="C49" s="112" t="s">
        <v>54</v>
      </c>
      <c r="D49" s="151">
        <f>'PAGE#3'!$E$62</f>
        <v>200</v>
      </c>
      <c r="E49" s="9"/>
      <c r="F49" s="9"/>
    </row>
    <row r="50" spans="1:6" ht="12.75">
      <c r="A50" s="214" t="s">
        <v>221</v>
      </c>
      <c r="B50" s="112"/>
      <c r="C50" s="112"/>
      <c r="D50" s="89"/>
      <c r="E50" s="9"/>
      <c r="F50" s="9"/>
    </row>
    <row r="51" spans="1:6" ht="12.75" hidden="1">
      <c r="A51" s="112" t="s">
        <v>182</v>
      </c>
      <c r="B51" s="112"/>
      <c r="C51" s="112"/>
      <c r="D51" s="89"/>
      <c r="E51" s="9"/>
      <c r="F51" s="9"/>
    </row>
    <row r="52" spans="1:6" ht="12.75" hidden="1">
      <c r="A52" s="112" t="s">
        <v>183</v>
      </c>
      <c r="B52" s="112"/>
      <c r="C52" s="112" t="s">
        <v>55</v>
      </c>
      <c r="D52" s="151">
        <f>'PAGE#3'!D65</f>
        <v>0</v>
      </c>
      <c r="E52" s="9"/>
      <c r="F52" s="9"/>
    </row>
    <row r="53" spans="1:6" ht="12.75">
      <c r="A53" s="214" t="s">
        <v>240</v>
      </c>
      <c r="B53" s="112"/>
      <c r="C53" s="112" t="s">
        <v>84</v>
      </c>
      <c r="D53" s="151">
        <f>'PAGE#3'!D66</f>
        <v>0</v>
      </c>
      <c r="E53" s="9"/>
      <c r="F53" s="9"/>
    </row>
    <row r="54" spans="1:6" ht="12.75">
      <c r="A54" s="112"/>
      <c r="B54" s="112"/>
      <c r="C54" s="112"/>
      <c r="D54" s="151"/>
      <c r="E54" s="9"/>
      <c r="F54" s="9"/>
    </row>
    <row r="55" spans="1:6" ht="12.75">
      <c r="A55" s="112"/>
      <c r="B55" s="112"/>
      <c r="C55" s="112"/>
      <c r="D55" s="151"/>
      <c r="E55" s="9"/>
      <c r="F55" s="9"/>
    </row>
    <row r="56" spans="1:6" ht="12.75">
      <c r="A56" s="112"/>
      <c r="B56" s="112"/>
      <c r="C56" s="112"/>
      <c r="D56" s="151"/>
      <c r="E56" s="9"/>
      <c r="F56" s="9"/>
    </row>
    <row r="57" spans="1:6" ht="12.75">
      <c r="A57" s="214" t="s">
        <v>222</v>
      </c>
      <c r="B57" s="112"/>
      <c r="C57" s="112" t="s">
        <v>58</v>
      </c>
      <c r="D57" s="151">
        <f>'PAGE#3'!E67</f>
        <v>0</v>
      </c>
      <c r="E57" s="9"/>
      <c r="F57" s="9"/>
    </row>
    <row r="58" spans="1:6" ht="12.75">
      <c r="A58" s="214" t="s">
        <v>223</v>
      </c>
      <c r="B58" s="112"/>
      <c r="C58" s="112" t="s">
        <v>59</v>
      </c>
      <c r="D58" s="151">
        <f>'PAGE#3'!E68</f>
        <v>200</v>
      </c>
      <c r="E58" s="9"/>
      <c r="F58" s="9"/>
    </row>
    <row r="59" spans="1:6" ht="12.75">
      <c r="A59" s="214" t="s">
        <v>229</v>
      </c>
      <c r="B59" s="112"/>
      <c r="C59" s="112" t="s">
        <v>80</v>
      </c>
      <c r="D59" s="151">
        <f>'PAGE#3'!E69</f>
        <v>200</v>
      </c>
      <c r="E59" s="9"/>
      <c r="F59" s="9"/>
    </row>
    <row r="60" spans="1:6" ht="12.75">
      <c r="A60" s="214" t="s">
        <v>224</v>
      </c>
      <c r="B60" s="112"/>
      <c r="C60" s="112" t="s">
        <v>61</v>
      </c>
      <c r="D60" s="151">
        <f>'PAGE#3'!E70</f>
        <v>100</v>
      </c>
      <c r="E60" s="9"/>
      <c r="F60" s="9"/>
    </row>
    <row r="61" spans="1:6" ht="12.75">
      <c r="A61" s="214" t="s">
        <v>225</v>
      </c>
      <c r="B61" s="112"/>
      <c r="C61" s="112" t="s">
        <v>60</v>
      </c>
      <c r="D61" s="151">
        <f>'PAGE#3'!E71</f>
        <v>100</v>
      </c>
      <c r="E61" s="9"/>
      <c r="F61" s="9"/>
    </row>
    <row r="62" spans="1:6" ht="12.75">
      <c r="A62" s="214" t="s">
        <v>250</v>
      </c>
      <c r="B62" s="112"/>
      <c r="C62" s="112" t="s">
        <v>62</v>
      </c>
      <c r="D62" s="151">
        <f>'PAGE#3'!E72</f>
        <v>600</v>
      </c>
      <c r="E62" s="9"/>
      <c r="F62" s="9"/>
    </row>
    <row r="63" spans="1:6" ht="12.75">
      <c r="A63" s="112"/>
      <c r="B63" s="112"/>
      <c r="C63" s="112"/>
      <c r="D63" s="151"/>
      <c r="E63" s="6"/>
      <c r="F63" s="42"/>
    </row>
    <row r="64" spans="1:6" ht="12.75">
      <c r="A64" s="112"/>
      <c r="B64" s="112"/>
      <c r="C64" s="112"/>
      <c r="D64" s="151"/>
      <c r="E64" s="6"/>
      <c r="F64" s="43"/>
    </row>
    <row r="65" spans="1:6" ht="12.75">
      <c r="A65" s="112"/>
      <c r="B65" s="112"/>
      <c r="C65" s="112"/>
      <c r="D65" s="151"/>
      <c r="E65" s="6"/>
      <c r="F65" s="43"/>
    </row>
    <row r="66" spans="1:6" ht="12.75">
      <c r="A66" s="112" t="s">
        <v>63</v>
      </c>
      <c r="B66" s="112"/>
      <c r="C66" s="112" t="s">
        <v>64</v>
      </c>
      <c r="D66" s="151">
        <f>IF(D62&lt;0,-D62,0)</f>
        <v>0</v>
      </c>
      <c r="E66" s="6"/>
      <c r="F66" s="44"/>
    </row>
    <row r="67" spans="1:6" ht="12.75">
      <c r="A67" s="45"/>
      <c r="B67" s="45"/>
      <c r="C67" s="45"/>
      <c r="D67" s="85"/>
      <c r="E67" s="6"/>
      <c r="F67" s="9"/>
    </row>
    <row r="68" spans="1:6" ht="12.75">
      <c r="A68" s="45"/>
      <c r="B68" s="45"/>
      <c r="C68" s="45"/>
      <c r="D68" s="85"/>
      <c r="E68" s="6"/>
      <c r="F68" s="9"/>
    </row>
    <row r="69" spans="1:6" ht="12.75">
      <c r="A69" s="45"/>
      <c r="B69" s="45"/>
      <c r="C69" s="45"/>
      <c r="D69" s="85"/>
      <c r="E69" s="6"/>
      <c r="F69" s="9"/>
    </row>
    <row r="70" spans="1:6" ht="12.75">
      <c r="A70" s="45"/>
      <c r="B70" s="45"/>
      <c r="C70" s="45"/>
      <c r="D70" s="85"/>
      <c r="E70" s="6"/>
      <c r="F70" s="9"/>
    </row>
    <row r="71" spans="1:6" ht="12.75" hidden="1">
      <c r="A71" s="10"/>
      <c r="B71" s="10"/>
      <c r="C71" s="10"/>
      <c r="D71" s="154"/>
      <c r="E71" s="6"/>
      <c r="F71" s="45"/>
    </row>
    <row r="72" spans="1:6" ht="12.75" hidden="1">
      <c r="A72" s="112" t="s">
        <v>65</v>
      </c>
      <c r="B72" s="96" t="s">
        <v>66</v>
      </c>
      <c r="C72" s="96" t="s">
        <v>67</v>
      </c>
      <c r="D72" s="155" t="s">
        <v>68</v>
      </c>
      <c r="E72" s="39"/>
      <c r="F72" s="9"/>
    </row>
    <row r="73" spans="1:6" ht="12.75" hidden="1">
      <c r="A73" s="72" t="s">
        <v>94</v>
      </c>
      <c r="B73" s="156">
        <f>D60</f>
        <v>100</v>
      </c>
      <c r="C73" s="156">
        <f>IF(D58&gt;=0,0,IF(-D58&gt;D60,D60,-D58))</f>
        <v>0</v>
      </c>
      <c r="D73" s="157">
        <f aca="true" t="shared" si="0" ref="D73:D78">B73-C73</f>
        <v>100</v>
      </c>
      <c r="E73" s="39"/>
      <c r="F73" s="9"/>
    </row>
    <row r="74" spans="1:6" ht="12.75" hidden="1">
      <c r="A74" s="72" t="s">
        <v>95</v>
      </c>
      <c r="B74" s="156">
        <f>D61</f>
        <v>100</v>
      </c>
      <c r="C74" s="156">
        <f>IF(D58&gt;=0,0,IF(-D58&gt;D60+D61,D61,IF(-D58&gt;D60,-D58-D60,0)))</f>
        <v>0</v>
      </c>
      <c r="D74" s="157">
        <f t="shared" si="0"/>
        <v>100</v>
      </c>
      <c r="E74" s="39"/>
      <c r="F74" s="9"/>
    </row>
    <row r="75" spans="1:6" ht="12.75" hidden="1">
      <c r="A75" s="137" t="s">
        <v>93</v>
      </c>
      <c r="B75" s="158">
        <f>ROUND(IF(D$49&gt;200,D49,200),0)</f>
        <v>200</v>
      </c>
      <c r="C75" s="156">
        <f>ROUND(IF(D58&gt;=0,0,IF(-D58&gt;D60+D61+D59,D59,IF(-D58&gt;D60+D61,-D58-D60-D61))),0)</f>
        <v>0</v>
      </c>
      <c r="D75" s="151">
        <f t="shared" si="0"/>
        <v>200</v>
      </c>
      <c r="E75" s="56">
        <f>ROUND(IF(G$49&gt;400,G$49*0.25,IF(G49&gt;200,G49,IF(G49&lt;=200,200))),0)</f>
        <v>200</v>
      </c>
      <c r="F75" s="9"/>
    </row>
    <row r="76" spans="1:6" ht="12.75" hidden="1">
      <c r="A76" s="75" t="s">
        <v>90</v>
      </c>
      <c r="B76" s="158">
        <v>0</v>
      </c>
      <c r="C76" s="156">
        <f>ROUND(IF(B76=0,0,IF(D62&gt;=0,0,IF(-D62&gt;=D59,D59,IF(-D62&lt;D59,-D62,0)))),0)</f>
        <v>0</v>
      </c>
      <c r="D76" s="151">
        <f t="shared" si="0"/>
        <v>0</v>
      </c>
      <c r="E76" s="56">
        <f>ROUND(IF(G$49&gt;400,G$49*0.25,0),0)</f>
        <v>0</v>
      </c>
      <c r="F76" s="9"/>
    </row>
    <row r="77" spans="1:6" ht="12.75" hidden="1">
      <c r="A77" s="75" t="s">
        <v>91</v>
      </c>
      <c r="B77" s="158">
        <v>0</v>
      </c>
      <c r="C77" s="156">
        <f>ROUND(IF(B77=0,0,IF(D62&gt;=0,0,IF(-D62&gt;=2*D59,D59,IF(-D62-D59&lt;0,0,-D62-D59)))),0)</f>
        <v>0</v>
      </c>
      <c r="D77" s="151">
        <f t="shared" si="0"/>
        <v>0</v>
      </c>
      <c r="E77" s="56">
        <f>ROUND(IF(G$49&gt;400,G$49*0.25,0),0)</f>
        <v>0</v>
      </c>
      <c r="F77" s="9"/>
    </row>
    <row r="78" spans="1:6" ht="12.75" hidden="1">
      <c r="A78" s="75" t="s">
        <v>92</v>
      </c>
      <c r="B78" s="151">
        <v>0</v>
      </c>
      <c r="C78" s="156">
        <f>ROUND(IF(B78=0,0,IF(D62&gt;=0,0,IF(-D62&gt;=3*D59,D59,IF(-D62&lt;3*D59,IF(-D62-2*D59&lt;0,0,-D62-2*D59))))),0)</f>
        <v>0</v>
      </c>
      <c r="D78" s="151">
        <f t="shared" si="0"/>
        <v>0</v>
      </c>
      <c r="E78" s="57">
        <f>ROUND(IF(G$49&gt;400,G$49*0.25,0),0)</f>
        <v>0</v>
      </c>
      <c r="F78" s="9"/>
    </row>
    <row r="79" spans="1:6" ht="12.75" hidden="1">
      <c r="A79" s="138" t="s">
        <v>63</v>
      </c>
      <c r="B79" s="151"/>
      <c r="C79" s="159"/>
      <c r="D79" s="159">
        <f>IF(D62&gt;=0,0,IF(D62&lt;0,IF(-D62-B76-B77-B78&gt;0,-D62-B76-B77-B78,0)))</f>
        <v>0</v>
      </c>
      <c r="E79" s="6"/>
      <c r="F79" s="9"/>
    </row>
    <row r="80" spans="1:6" ht="13.5" hidden="1" thickBot="1">
      <c r="A80" s="138" t="s">
        <v>69</v>
      </c>
      <c r="B80" s="160">
        <f>SUM(B72:B79)</f>
        <v>400</v>
      </c>
      <c r="C80" s="161">
        <f>SUM(C72:C79)</f>
        <v>0</v>
      </c>
      <c r="D80" s="160">
        <f>SUM(D73:D79)</f>
        <v>400</v>
      </c>
      <c r="E80" s="40">
        <f>SUM(C80:D80)</f>
        <v>400</v>
      </c>
      <c r="F80" s="9"/>
    </row>
    <row r="81" spans="1:6" ht="13.5" hidden="1" thickTop="1">
      <c r="A81" s="45"/>
      <c r="B81" s="92"/>
      <c r="C81" s="162"/>
      <c r="D81" s="92"/>
      <c r="E81" s="18"/>
      <c r="F81" s="9"/>
    </row>
    <row r="82" spans="1:6" ht="12.75" hidden="1">
      <c r="A82" s="45"/>
      <c r="B82" s="92"/>
      <c r="C82" s="162"/>
      <c r="D82" s="92"/>
      <c r="E82" s="18"/>
      <c r="F82" s="9"/>
    </row>
    <row r="83" spans="1:6" ht="13.5" hidden="1" thickBot="1">
      <c r="A83" s="45" t="s">
        <v>81</v>
      </c>
      <c r="B83" s="45"/>
      <c r="C83" s="45"/>
      <c r="D83" s="163">
        <f>'PAGE#1'!$E$23+'PAGE#1'!$E$24</f>
        <v>0</v>
      </c>
      <c r="E83" s="3"/>
      <c r="F83" s="9"/>
    </row>
    <row r="84" spans="1:6" ht="12.75">
      <c r="A84" s="45"/>
      <c r="B84" s="45"/>
      <c r="C84" s="45"/>
      <c r="D84" s="92"/>
      <c r="E84" s="12"/>
      <c r="F84" s="9"/>
    </row>
    <row r="85" spans="1:6" ht="12.75">
      <c r="A85" s="164"/>
      <c r="B85" s="165"/>
      <c r="C85" s="165"/>
      <c r="D85" s="165"/>
      <c r="E85" s="35"/>
      <c r="F85" s="9"/>
    </row>
    <row r="86" spans="1:6" ht="12.75">
      <c r="A86" s="36"/>
      <c r="B86" s="15"/>
      <c r="C86" s="35"/>
      <c r="D86" s="15"/>
      <c r="E86" s="35"/>
      <c r="F86" s="9"/>
    </row>
    <row r="87" spans="1:6" ht="12.75">
      <c r="A87" s="37"/>
      <c r="B87" s="15"/>
      <c r="C87" s="35"/>
      <c r="D87" s="15"/>
      <c r="E87" s="35"/>
      <c r="F87" s="9"/>
    </row>
    <row r="88" spans="1:6" ht="12.75">
      <c r="A88" s="37"/>
      <c r="B88" s="15"/>
      <c r="C88" s="35"/>
      <c r="D88" s="15"/>
      <c r="E88" s="35"/>
      <c r="F88" s="9"/>
    </row>
    <row r="89" spans="1:6" ht="12.75">
      <c r="A89" s="38"/>
      <c r="B89" s="35"/>
      <c r="C89" s="35"/>
      <c r="D89" s="15"/>
      <c r="E89" s="35"/>
      <c r="F89" s="9"/>
    </row>
    <row r="90" spans="1:5" ht="12.75">
      <c r="A90" s="35"/>
      <c r="B90" s="35"/>
      <c r="C90" s="35"/>
      <c r="D90" s="35"/>
      <c r="E90" s="35"/>
    </row>
    <row r="91" spans="1:5" ht="12.75">
      <c r="A91" s="12"/>
      <c r="B91" s="12"/>
      <c r="C91" s="9"/>
      <c r="D91" s="9"/>
      <c r="E91" s="9"/>
    </row>
    <row r="92" spans="1:5" ht="12.75">
      <c r="A92" s="9"/>
      <c r="B92" s="9"/>
      <c r="C92" s="9"/>
      <c r="D92" s="9"/>
      <c r="E92" s="9"/>
    </row>
    <row r="93" spans="1:5" ht="12.75">
      <c r="A93" s="9"/>
      <c r="B93" s="9"/>
      <c r="C93" s="9"/>
      <c r="D93" s="9"/>
      <c r="E93" s="9"/>
    </row>
  </sheetData>
  <sheetProtection password="D313" sheet="1"/>
  <printOptions/>
  <pageMargins left="0.75" right="0.75" top="1" bottom="1" header="0.5" footer="0.5"/>
  <pageSetup fitToHeight="1" fitToWidth="1" horizontalDpi="600" verticalDpi="600" orientation="portrait" scale="67" r:id="rId1"/>
  <headerFooter alignWithMargins="0">
    <oddFooter xml:space="preserve">&amp;C&amp;A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Stallings, Norma</dc:creator>
  <cp:keywords/>
  <dc:description/>
  <cp:lastModifiedBy>Goodwin, Jennifer</cp:lastModifiedBy>
  <cp:lastPrinted>2022-11-21T20:42:36Z</cp:lastPrinted>
  <dcterms:created xsi:type="dcterms:W3CDTF">1998-01-08T18:36:41Z</dcterms:created>
  <dcterms:modified xsi:type="dcterms:W3CDTF">2022-12-20T19:42:34Z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Stallings, Norma</vt:lpwstr>
  </property>
  <property fmtid="{D5CDD505-2E9C-101B-9397-08002B2CF9AE}" pid="3" name="Order">
    <vt:lpwstr>100.000000000000</vt:lpwstr>
  </property>
  <property fmtid="{D5CDD505-2E9C-101B-9397-08002B2CF9AE}" pid="4" name="display_urn:schemas-microsoft-com:office:office#Author">
    <vt:lpwstr>Stallings, Norma</vt:lpwstr>
  </property>
  <property fmtid="{D5CDD505-2E9C-101B-9397-08002B2CF9AE}" pid="5" name="_ip_UnifiedCompliancePolicyUIAction">
    <vt:lpwstr/>
  </property>
  <property fmtid="{D5CDD505-2E9C-101B-9397-08002B2CF9AE}" pid="6" name="_ip_UnifiedCompliancePolicyProperties">
    <vt:lpwstr/>
  </property>
  <property fmtid="{D5CDD505-2E9C-101B-9397-08002B2CF9AE}" pid="7" name="TaxCatchAll">
    <vt:lpwstr/>
  </property>
  <property fmtid="{D5CDD505-2E9C-101B-9397-08002B2CF9AE}" pid="8" name="lcf76f155ced4ddcb4097134ff3c332f">
    <vt:lpwstr/>
  </property>
</Properties>
</file>